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Q:\Complete-Christina\Projects\"/>
    </mc:Choice>
  </mc:AlternateContent>
  <xr:revisionPtr revIDLastSave="0" documentId="13_ncr:1_{BAFC6889-EE61-4AA6-879C-0636188F8575}" xr6:coauthVersionLast="45" xr6:coauthVersionMax="45" xr10:uidLastSave="{00000000-0000-0000-0000-000000000000}"/>
  <bookViews>
    <workbookView xWindow="29730" yWindow="1005" windowWidth="26265" windowHeight="16050" xr2:uid="{00000000-000D-0000-FFFF-FFFF00000000}"/>
  </bookViews>
  <sheets>
    <sheet name="INSTRUCTIONS" sheetId="15" r:id="rId1"/>
    <sheet name="Payroll Data" sheetId="1" r:id="rId2"/>
    <sheet name="Health Ins. Data" sheetId="2" r:id="rId3"/>
    <sheet name="Expense Data" sheetId="14" r:id="rId4"/>
    <sheet name="Schedule A Calcs" sheetId="12" r:id="rId5"/>
    <sheet name="Schedule A Worksheet" sheetId="13" r:id="rId6"/>
    <sheet name="PPP Schedule A" sheetId="7" r:id="rId7"/>
    <sheet name="Forgiveness Amount Calc"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9" i="12" l="1"/>
  <c r="K69" i="12"/>
  <c r="L69" i="12"/>
  <c r="M69" i="12"/>
  <c r="N69" i="12"/>
  <c r="O69" i="12"/>
  <c r="P69" i="12"/>
  <c r="Q69" i="12"/>
  <c r="R69" i="12"/>
  <c r="S69" i="12"/>
  <c r="T69" i="12"/>
  <c r="U69" i="12"/>
  <c r="H63" i="12"/>
  <c r="H62" i="12"/>
  <c r="H61" i="12"/>
  <c r="H45" i="12"/>
  <c r="H46" i="12"/>
  <c r="H47" i="12"/>
  <c r="H48" i="12"/>
  <c r="B17" i="14"/>
  <c r="B18" i="14"/>
  <c r="T54" i="1"/>
  <c r="T51" i="1"/>
  <c r="T40" i="1"/>
  <c r="R50" i="1"/>
  <c r="R49" i="1"/>
  <c r="R48" i="1"/>
  <c r="R36" i="1"/>
  <c r="R37" i="1"/>
  <c r="R38" i="1"/>
  <c r="R39" i="1"/>
  <c r="C28" i="7" l="1"/>
  <c r="H65" i="12"/>
  <c r="C62" i="12"/>
  <c r="BT62" i="12"/>
  <c r="AZ65" i="12"/>
  <c r="BV65" i="12" s="1"/>
  <c r="BW63" i="12"/>
  <c r="X62" i="12"/>
  <c r="X63" i="12"/>
  <c r="J61" i="12"/>
  <c r="K61" i="12"/>
  <c r="L61" i="12"/>
  <c r="M61" i="12"/>
  <c r="N61" i="12"/>
  <c r="O61" i="12"/>
  <c r="P61" i="12"/>
  <c r="Q61" i="12"/>
  <c r="R61" i="12"/>
  <c r="R68" i="12" s="1"/>
  <c r="S61" i="12"/>
  <c r="S68" i="12" s="1"/>
  <c r="T61" i="12"/>
  <c r="U61" i="12"/>
  <c r="U68" i="12" s="1"/>
  <c r="J62" i="12"/>
  <c r="K62" i="12"/>
  <c r="L62" i="12"/>
  <c r="M62" i="12"/>
  <c r="N62" i="12"/>
  <c r="O62" i="12"/>
  <c r="P62" i="12"/>
  <c r="Q62" i="12"/>
  <c r="R62" i="12"/>
  <c r="S62" i="12"/>
  <c r="T62" i="12"/>
  <c r="U62" i="12"/>
  <c r="J63" i="12"/>
  <c r="K63" i="12"/>
  <c r="L63" i="12"/>
  <c r="M63" i="12"/>
  <c r="N63" i="12"/>
  <c r="O63" i="12"/>
  <c r="P63" i="12"/>
  <c r="Q63" i="12"/>
  <c r="R63" i="12"/>
  <c r="S63" i="12"/>
  <c r="T63" i="12"/>
  <c r="U63" i="12"/>
  <c r="A61" i="12"/>
  <c r="BW61" i="12" s="1"/>
  <c r="A62" i="12"/>
  <c r="BW62" i="12" s="1"/>
  <c r="A63" i="12"/>
  <c r="A45" i="2"/>
  <c r="A46" i="2"/>
  <c r="A47" i="2"/>
  <c r="U48" i="1"/>
  <c r="U49" i="1"/>
  <c r="U50" i="1"/>
  <c r="Q49" i="1"/>
  <c r="V62" i="12" s="1"/>
  <c r="G62" i="12" s="1"/>
  <c r="BP68" i="12"/>
  <c r="BB65" i="12"/>
  <c r="BC65" i="12"/>
  <c r="BD65" i="12"/>
  <c r="BE65" i="12"/>
  <c r="BF65" i="12"/>
  <c r="BG65" i="12"/>
  <c r="BH65" i="12"/>
  <c r="BI65" i="12"/>
  <c r="BJ65" i="12"/>
  <c r="BK65" i="12"/>
  <c r="BL65" i="12"/>
  <c r="BM65" i="12"/>
  <c r="BN65" i="12"/>
  <c r="BO65" i="12"/>
  <c r="BP65" i="12"/>
  <c r="BQ65" i="12"/>
  <c r="BR65" i="12"/>
  <c r="BA65" i="12"/>
  <c r="X43" i="12"/>
  <c r="X60" i="12" s="1"/>
  <c r="B47" i="14"/>
  <c r="B48" i="14"/>
  <c r="B49" i="14"/>
  <c r="B50" i="14"/>
  <c r="B51" i="14"/>
  <c r="B52" i="14"/>
  <c r="B53" i="14"/>
  <c r="B54" i="14"/>
  <c r="B55" i="14"/>
  <c r="B56" i="14"/>
  <c r="B38" i="14"/>
  <c r="B39" i="14"/>
  <c r="B40" i="14"/>
  <c r="B41" i="14"/>
  <c r="B42" i="14"/>
  <c r="B43" i="14"/>
  <c r="B33" i="14"/>
  <c r="B34" i="14"/>
  <c r="B23" i="14"/>
  <c r="B24" i="14"/>
  <c r="B25" i="14"/>
  <c r="B26" i="14"/>
  <c r="B27" i="14"/>
  <c r="B28" i="14"/>
  <c r="J7" i="12"/>
  <c r="P68" i="12"/>
  <c r="Q68" i="12"/>
  <c r="T68" i="12"/>
  <c r="BM50" i="12"/>
  <c r="BN50" i="12"/>
  <c r="BO50" i="12"/>
  <c r="BP50" i="12"/>
  <c r="BQ50" i="12"/>
  <c r="BR50" i="12"/>
  <c r="BA60" i="12"/>
  <c r="BB60" i="12"/>
  <c r="BC60" i="12"/>
  <c r="BD60" i="12"/>
  <c r="BE60" i="12"/>
  <c r="BF60" i="12"/>
  <c r="BG60" i="12"/>
  <c r="BH60" i="12"/>
  <c r="BI60" i="12"/>
  <c r="BJ60" i="12"/>
  <c r="BK60" i="12"/>
  <c r="BL60" i="12"/>
  <c r="BM60" i="12"/>
  <c r="BN60" i="12"/>
  <c r="BO60" i="12"/>
  <c r="BP60" i="12"/>
  <c r="BQ60" i="12"/>
  <c r="BR60" i="12"/>
  <c r="BA43" i="12"/>
  <c r="BB43" i="12"/>
  <c r="BC43" i="12"/>
  <c r="BD43" i="12"/>
  <c r="BE43" i="12"/>
  <c r="BF43" i="12"/>
  <c r="BG43" i="12"/>
  <c r="BH43" i="12"/>
  <c r="BI43" i="12"/>
  <c r="BJ43" i="12"/>
  <c r="BK43" i="12"/>
  <c r="BL43" i="12"/>
  <c r="BM43" i="12"/>
  <c r="BN43" i="12"/>
  <c r="BO43" i="12"/>
  <c r="BP43" i="12"/>
  <c r="BQ43" i="12"/>
  <c r="BR43" i="12"/>
  <c r="BM36" i="12"/>
  <c r="BM54" i="12" s="1"/>
  <c r="BM68" i="12" s="1"/>
  <c r="BN36" i="12"/>
  <c r="BO36" i="12"/>
  <c r="BP36" i="12"/>
  <c r="BP54" i="12" s="1"/>
  <c r="BQ36" i="12"/>
  <c r="BQ54" i="12" s="1"/>
  <c r="BQ68" i="12" s="1"/>
  <c r="BR36" i="12"/>
  <c r="P44" i="12"/>
  <c r="Q44" i="12"/>
  <c r="R44" i="12"/>
  <c r="S44" i="12"/>
  <c r="T44" i="12"/>
  <c r="U44" i="12"/>
  <c r="P45" i="12"/>
  <c r="Q45" i="12"/>
  <c r="R45" i="12"/>
  <c r="S45" i="12"/>
  <c r="T45" i="12"/>
  <c r="U45" i="12"/>
  <c r="P46" i="12"/>
  <c r="Q46" i="12"/>
  <c r="R46" i="12"/>
  <c r="S46" i="12"/>
  <c r="T46" i="12"/>
  <c r="U46" i="12"/>
  <c r="P47" i="12"/>
  <c r="Q47" i="12"/>
  <c r="R47" i="12"/>
  <c r="S47" i="12"/>
  <c r="T47" i="12"/>
  <c r="U47" i="12"/>
  <c r="P48" i="12"/>
  <c r="Q48" i="12"/>
  <c r="R48" i="12"/>
  <c r="S48" i="12"/>
  <c r="T48" i="12"/>
  <c r="U48" i="12"/>
  <c r="P10" i="12"/>
  <c r="Q10" i="12"/>
  <c r="R10" i="12"/>
  <c r="S10" i="12"/>
  <c r="T10" i="12"/>
  <c r="U10" i="12"/>
  <c r="P11" i="12"/>
  <c r="Q11" i="12"/>
  <c r="R11" i="12"/>
  <c r="S11" i="12"/>
  <c r="T11" i="12"/>
  <c r="U11" i="12"/>
  <c r="P12" i="12"/>
  <c r="Q12" i="12"/>
  <c r="R12" i="12"/>
  <c r="S12" i="12"/>
  <c r="T12" i="12"/>
  <c r="U12" i="12"/>
  <c r="P13" i="12"/>
  <c r="Q13" i="12"/>
  <c r="R13" i="12"/>
  <c r="S13" i="12"/>
  <c r="T13" i="12"/>
  <c r="U13" i="12"/>
  <c r="P14" i="12"/>
  <c r="Q14" i="12"/>
  <c r="R14" i="12"/>
  <c r="S14" i="12"/>
  <c r="T14" i="12"/>
  <c r="U14" i="12"/>
  <c r="P15" i="12"/>
  <c r="Q15" i="12"/>
  <c r="R15" i="12"/>
  <c r="S15" i="12"/>
  <c r="T15" i="12"/>
  <c r="U15" i="12"/>
  <c r="P16" i="12"/>
  <c r="Q16" i="12"/>
  <c r="R16" i="12"/>
  <c r="S16" i="12"/>
  <c r="T16" i="12"/>
  <c r="U16" i="12"/>
  <c r="P17" i="12"/>
  <c r="Q17" i="12"/>
  <c r="R17" i="12"/>
  <c r="S17" i="12"/>
  <c r="T17" i="12"/>
  <c r="U17" i="12"/>
  <c r="P18" i="12"/>
  <c r="Q18" i="12"/>
  <c r="R18" i="12"/>
  <c r="S18" i="12"/>
  <c r="T18" i="12"/>
  <c r="U18" i="12"/>
  <c r="P19" i="12"/>
  <c r="Q19" i="12"/>
  <c r="R19" i="12"/>
  <c r="S19" i="12"/>
  <c r="T19" i="12"/>
  <c r="U19" i="12"/>
  <c r="P20" i="12"/>
  <c r="Q20" i="12"/>
  <c r="R20" i="12"/>
  <c r="S20" i="12"/>
  <c r="T20" i="12"/>
  <c r="U20" i="12"/>
  <c r="P21" i="12"/>
  <c r="Q21" i="12"/>
  <c r="R21" i="12"/>
  <c r="S21" i="12"/>
  <c r="T21" i="12"/>
  <c r="U21" i="12"/>
  <c r="P22" i="12"/>
  <c r="Q22" i="12"/>
  <c r="R22" i="12"/>
  <c r="S22" i="12"/>
  <c r="T22" i="12"/>
  <c r="U22" i="12"/>
  <c r="P23" i="12"/>
  <c r="Q23" i="12"/>
  <c r="R23" i="12"/>
  <c r="S23" i="12"/>
  <c r="T23" i="12"/>
  <c r="U23" i="12"/>
  <c r="P24" i="12"/>
  <c r="Q24" i="12"/>
  <c r="R24" i="12"/>
  <c r="S24" i="12"/>
  <c r="T24" i="12"/>
  <c r="U24" i="12"/>
  <c r="P25" i="12"/>
  <c r="Q25" i="12"/>
  <c r="R25" i="12"/>
  <c r="S25" i="12"/>
  <c r="T25" i="12"/>
  <c r="U25" i="12"/>
  <c r="P26" i="12"/>
  <c r="Q26" i="12"/>
  <c r="R26" i="12"/>
  <c r="S26" i="12"/>
  <c r="T26" i="12"/>
  <c r="U26" i="12"/>
  <c r="P27" i="12"/>
  <c r="Q27" i="12"/>
  <c r="R27" i="12"/>
  <c r="S27" i="12"/>
  <c r="T27" i="12"/>
  <c r="U27" i="12"/>
  <c r="P28" i="12"/>
  <c r="Q28" i="12"/>
  <c r="R28" i="12"/>
  <c r="S28" i="12"/>
  <c r="T28" i="12"/>
  <c r="U28" i="12"/>
  <c r="P29" i="12"/>
  <c r="Q29" i="12"/>
  <c r="R29" i="12"/>
  <c r="S29" i="12"/>
  <c r="T29" i="12"/>
  <c r="U29" i="12"/>
  <c r="P30" i="12"/>
  <c r="Q30" i="12"/>
  <c r="R30" i="12"/>
  <c r="S30" i="12"/>
  <c r="T30" i="12"/>
  <c r="U30" i="12"/>
  <c r="P31" i="12"/>
  <c r="Q31" i="12"/>
  <c r="R31" i="12"/>
  <c r="S31" i="12"/>
  <c r="T31" i="12"/>
  <c r="U31" i="12"/>
  <c r="P32" i="12"/>
  <c r="Q32" i="12"/>
  <c r="R32" i="12"/>
  <c r="S32" i="12"/>
  <c r="T32" i="12"/>
  <c r="U32" i="12"/>
  <c r="P33" i="12"/>
  <c r="Q33" i="12"/>
  <c r="R33" i="12"/>
  <c r="S33" i="12"/>
  <c r="T33" i="12"/>
  <c r="U33" i="12"/>
  <c r="P34" i="12"/>
  <c r="Q34" i="12"/>
  <c r="R34" i="12"/>
  <c r="S34" i="12"/>
  <c r="T34" i="12"/>
  <c r="U34" i="12"/>
  <c r="P8" i="12"/>
  <c r="P43" i="12" s="1"/>
  <c r="P60" i="12" s="1"/>
  <c r="Q8" i="12"/>
  <c r="Q43" i="12" s="1"/>
  <c r="Q60" i="12" s="1"/>
  <c r="R8" i="12"/>
  <c r="R43" i="12" s="1"/>
  <c r="R60" i="12" s="1"/>
  <c r="S8" i="12"/>
  <c r="S43" i="12" s="1"/>
  <c r="S60" i="12" s="1"/>
  <c r="T8" i="12"/>
  <c r="T43" i="12" s="1"/>
  <c r="T60" i="12" s="1"/>
  <c r="U8" i="12"/>
  <c r="U43" i="12" s="1"/>
  <c r="U60" i="12" s="1"/>
  <c r="Q50" i="1"/>
  <c r="V63" i="12" s="1"/>
  <c r="G63" i="12" s="1"/>
  <c r="Q48" i="1"/>
  <c r="V61" i="12" s="1"/>
  <c r="Q39" i="1"/>
  <c r="Q38" i="1"/>
  <c r="Q37" i="1"/>
  <c r="Q36" i="1"/>
  <c r="Q35" i="1"/>
  <c r="Q7" i="1"/>
  <c r="Q8" i="1"/>
  <c r="Q9" i="1"/>
  <c r="Q10" i="1"/>
  <c r="Q11" i="1"/>
  <c r="Q12" i="1"/>
  <c r="Q13" i="1"/>
  <c r="Q14" i="1"/>
  <c r="Q15" i="1"/>
  <c r="Q16" i="1"/>
  <c r="Q17" i="1"/>
  <c r="Q18" i="1"/>
  <c r="Q19" i="1"/>
  <c r="Q20" i="1"/>
  <c r="Q21" i="1"/>
  <c r="Q22" i="1"/>
  <c r="Q23" i="1"/>
  <c r="Q24" i="1"/>
  <c r="Q25" i="1"/>
  <c r="Q26" i="1"/>
  <c r="Q27" i="1"/>
  <c r="Q28" i="1"/>
  <c r="Q29" i="1"/>
  <c r="Q30" i="1"/>
  <c r="Q56" i="1"/>
  <c r="K51" i="1"/>
  <c r="P65" i="12" s="1"/>
  <c r="L51" i="1"/>
  <c r="M51" i="1"/>
  <c r="R65" i="12" s="1"/>
  <c r="N51" i="1"/>
  <c r="O51" i="1"/>
  <c r="T65" i="12" s="1"/>
  <c r="P51" i="1"/>
  <c r="K40" i="1"/>
  <c r="P50" i="12" s="1"/>
  <c r="L40" i="1"/>
  <c r="Q50" i="12" s="1"/>
  <c r="M40" i="1"/>
  <c r="R50" i="12" s="1"/>
  <c r="N40" i="1"/>
  <c r="S50" i="12" s="1"/>
  <c r="O40" i="1"/>
  <c r="T50" i="12" s="1"/>
  <c r="P40" i="1"/>
  <c r="U50" i="12" s="1"/>
  <c r="K31" i="1"/>
  <c r="P36" i="12" s="1"/>
  <c r="L31" i="1"/>
  <c r="Q36" i="12" s="1"/>
  <c r="M31" i="1"/>
  <c r="R36" i="12" s="1"/>
  <c r="N31" i="1"/>
  <c r="S36" i="12" s="1"/>
  <c r="O31" i="1"/>
  <c r="T36" i="12" s="1"/>
  <c r="P31" i="1"/>
  <c r="U36" i="12" s="1"/>
  <c r="BO54" i="12" l="1"/>
  <c r="BO68" i="12" s="1"/>
  <c r="BR54" i="12"/>
  <c r="BR68" i="12" s="1"/>
  <c r="BN54" i="12"/>
  <c r="BN68" i="12" s="1"/>
  <c r="T49" i="1"/>
  <c r="O43" i="1"/>
  <c r="O54" i="1" s="1"/>
  <c r="M43" i="1"/>
  <c r="K43" i="1"/>
  <c r="K54" i="1" s="1"/>
  <c r="P43" i="1"/>
  <c r="P54" i="1" s="1"/>
  <c r="N43" i="1"/>
  <c r="N54" i="1" s="1"/>
  <c r="L43" i="1"/>
  <c r="L54" i="1"/>
  <c r="M54" i="1"/>
  <c r="U65" i="12"/>
  <c r="S65" i="12"/>
  <c r="Q65" i="12"/>
  <c r="T48" i="1"/>
  <c r="R35" i="1"/>
  <c r="V33" i="12"/>
  <c r="R27" i="1"/>
  <c r="R26" i="1"/>
  <c r="T26" i="1" s="1"/>
  <c r="R23" i="1"/>
  <c r="T23" i="1" s="1"/>
  <c r="V26" i="12"/>
  <c r="Z26" i="12" s="1"/>
  <c r="V25" i="12"/>
  <c r="Z25" i="12" s="1"/>
  <c r="R20" i="1"/>
  <c r="T20" i="1" s="1"/>
  <c r="R16" i="1"/>
  <c r="R15" i="1"/>
  <c r="R14" i="1"/>
  <c r="T14" i="1" s="1"/>
  <c r="Q6" i="1"/>
  <c r="AW9" i="12"/>
  <c r="AU9" i="12"/>
  <c r="AV9" i="12" s="1"/>
  <c r="A30" i="2"/>
  <c r="A31" i="2"/>
  <c r="A32" i="2"/>
  <c r="A33" i="2"/>
  <c r="A34" i="2"/>
  <c r="A5" i="2"/>
  <c r="A6" i="2"/>
  <c r="A7" i="2"/>
  <c r="A8" i="2"/>
  <c r="A9" i="2"/>
  <c r="A10" i="2"/>
  <c r="A11" i="2"/>
  <c r="A12" i="2"/>
  <c r="A13" i="2"/>
  <c r="A14" i="2"/>
  <c r="A15" i="2"/>
  <c r="A16" i="2"/>
  <c r="A17" i="2"/>
  <c r="A18" i="2"/>
  <c r="A19" i="2"/>
  <c r="A20" i="2"/>
  <c r="A21" i="2"/>
  <c r="A22" i="2"/>
  <c r="A23" i="2"/>
  <c r="A24" i="2"/>
  <c r="A25" i="2"/>
  <c r="A26" i="2"/>
  <c r="A27" i="2"/>
  <c r="A28" i="2"/>
  <c r="A29" i="2"/>
  <c r="B9" i="13"/>
  <c r="B10" i="13"/>
  <c r="B11" i="13"/>
  <c r="B12" i="13"/>
  <c r="B13" i="13"/>
  <c r="B14" i="13"/>
  <c r="B15" i="13"/>
  <c r="B16" i="13"/>
  <c r="B17" i="13"/>
  <c r="B18" i="13"/>
  <c r="B19" i="13"/>
  <c r="B20" i="13"/>
  <c r="B21" i="13"/>
  <c r="B22" i="13"/>
  <c r="B23" i="13"/>
  <c r="B24" i="13"/>
  <c r="B25" i="13"/>
  <c r="B26" i="13"/>
  <c r="B27" i="13"/>
  <c r="B28" i="13"/>
  <c r="B29" i="13"/>
  <c r="B30" i="13"/>
  <c r="B31" i="13"/>
  <c r="B32" i="13"/>
  <c r="B33" i="13"/>
  <c r="B43" i="13"/>
  <c r="B44" i="13"/>
  <c r="B45" i="13"/>
  <c r="B46" i="13"/>
  <c r="B47" i="13"/>
  <c r="BT47" i="12"/>
  <c r="J47" i="12"/>
  <c r="K47" i="12"/>
  <c r="L47" i="12"/>
  <c r="M47" i="12"/>
  <c r="N47" i="12"/>
  <c r="O47" i="12"/>
  <c r="V47" i="12"/>
  <c r="G47" i="12" s="1"/>
  <c r="C47" i="12" s="1"/>
  <c r="C46" i="13" s="1"/>
  <c r="E26" i="12"/>
  <c r="E25" i="13" s="1"/>
  <c r="BT18" i="12"/>
  <c r="BT19" i="12"/>
  <c r="BT20" i="12"/>
  <c r="BT21" i="12"/>
  <c r="BT22" i="12"/>
  <c r="BT23" i="12"/>
  <c r="BT24" i="12"/>
  <c r="BT25" i="12"/>
  <c r="BT26" i="12"/>
  <c r="BT27" i="12"/>
  <c r="BT28" i="12"/>
  <c r="BT29" i="12"/>
  <c r="BT30" i="12"/>
  <c r="BT31" i="12"/>
  <c r="BT32" i="12"/>
  <c r="BT33" i="12"/>
  <c r="BT34" i="12"/>
  <c r="AX34" i="12"/>
  <c r="E34" i="12" s="1"/>
  <c r="E33" i="13" s="1"/>
  <c r="AX33" i="12"/>
  <c r="E33" i="12" s="1"/>
  <c r="E32" i="13" s="1"/>
  <c r="AX32" i="12"/>
  <c r="E32" i="12" s="1"/>
  <c r="E31" i="13" s="1"/>
  <c r="AX31" i="12"/>
  <c r="E31" i="12" s="1"/>
  <c r="E30" i="13" s="1"/>
  <c r="AX30" i="12"/>
  <c r="E30" i="12" s="1"/>
  <c r="E29" i="13" s="1"/>
  <c r="AX29" i="12"/>
  <c r="E29" i="12" s="1"/>
  <c r="E28" i="13" s="1"/>
  <c r="AX28" i="12"/>
  <c r="E28" i="12" s="1"/>
  <c r="E27" i="13" s="1"/>
  <c r="AX27" i="12"/>
  <c r="E27" i="12" s="1"/>
  <c r="E26" i="13" s="1"/>
  <c r="AX26" i="12"/>
  <c r="AX25" i="12"/>
  <c r="E25" i="12" s="1"/>
  <c r="E24" i="13" s="1"/>
  <c r="AX24" i="12"/>
  <c r="E24" i="12" s="1"/>
  <c r="E23" i="13" s="1"/>
  <c r="AX23" i="12"/>
  <c r="E23" i="12" s="1"/>
  <c r="E22" i="13" s="1"/>
  <c r="AX22" i="12"/>
  <c r="E22" i="12" s="1"/>
  <c r="E21" i="13" s="1"/>
  <c r="AX21" i="12"/>
  <c r="E21" i="12" s="1"/>
  <c r="E20" i="13" s="1"/>
  <c r="AX20" i="12"/>
  <c r="E20" i="12" s="1"/>
  <c r="E19" i="13" s="1"/>
  <c r="AX19" i="12"/>
  <c r="E19" i="12" s="1"/>
  <c r="E18" i="13" s="1"/>
  <c r="AX18" i="12"/>
  <c r="E18" i="12" s="1"/>
  <c r="E17" i="13" s="1"/>
  <c r="AM19" i="12"/>
  <c r="AM20" i="12"/>
  <c r="AM21" i="12"/>
  <c r="AM22" i="12"/>
  <c r="AM23" i="12"/>
  <c r="AM24" i="12"/>
  <c r="AM25" i="12"/>
  <c r="AM26" i="12"/>
  <c r="AM27" i="12"/>
  <c r="AM28" i="12"/>
  <c r="AM29" i="12"/>
  <c r="AM30" i="12"/>
  <c r="AM31" i="12"/>
  <c r="AM32" i="12"/>
  <c r="AM33" i="12"/>
  <c r="AM34" i="12"/>
  <c r="AG18" i="12"/>
  <c r="AI18" i="12"/>
  <c r="AM18" i="12"/>
  <c r="AI34" i="12"/>
  <c r="AG34" i="12"/>
  <c r="AI33" i="12"/>
  <c r="AG33" i="12"/>
  <c r="AI32" i="12"/>
  <c r="AG32" i="12"/>
  <c r="AI31" i="12"/>
  <c r="AG31" i="12"/>
  <c r="AI30" i="12"/>
  <c r="AG30" i="12"/>
  <c r="AI29" i="12"/>
  <c r="AG29" i="12"/>
  <c r="AI28" i="12"/>
  <c r="AG28" i="12"/>
  <c r="AI27" i="12"/>
  <c r="AG27" i="12"/>
  <c r="AI26" i="12"/>
  <c r="AG26" i="12"/>
  <c r="AI25" i="12"/>
  <c r="AG25" i="12"/>
  <c r="AI24" i="12"/>
  <c r="AG24" i="12"/>
  <c r="AI23" i="12"/>
  <c r="AG23" i="12"/>
  <c r="AI22" i="12"/>
  <c r="AG22" i="12"/>
  <c r="AI21" i="12"/>
  <c r="AG21" i="12"/>
  <c r="AI20" i="12"/>
  <c r="AG20" i="12"/>
  <c r="AI19" i="12"/>
  <c r="AG19" i="12"/>
  <c r="AB18" i="12"/>
  <c r="AC18" i="12" s="1"/>
  <c r="AO18" i="12" s="1"/>
  <c r="AP18" i="12" s="1"/>
  <c r="AB19" i="12"/>
  <c r="AC19" i="12" s="1"/>
  <c r="AO19" i="12" s="1"/>
  <c r="AP19" i="12" s="1"/>
  <c r="AB20" i="12"/>
  <c r="AC20" i="12" s="1"/>
  <c r="AO20" i="12" s="1"/>
  <c r="AP20" i="12" s="1"/>
  <c r="AB21" i="12"/>
  <c r="AC21" i="12" s="1"/>
  <c r="AO21" i="12" s="1"/>
  <c r="AP21" i="12" s="1"/>
  <c r="AB22" i="12"/>
  <c r="AC22" i="12" s="1"/>
  <c r="AO22" i="12" s="1"/>
  <c r="AP22" i="12" s="1"/>
  <c r="AB23" i="12"/>
  <c r="AC23" i="12" s="1"/>
  <c r="AO23" i="12" s="1"/>
  <c r="AP23" i="12" s="1"/>
  <c r="AB24" i="12"/>
  <c r="AC24" i="12" s="1"/>
  <c r="AO24" i="12" s="1"/>
  <c r="AP24" i="12" s="1"/>
  <c r="AB25" i="12"/>
  <c r="AC25" i="12" s="1"/>
  <c r="AO25" i="12" s="1"/>
  <c r="AP25" i="12" s="1"/>
  <c r="AB26" i="12"/>
  <c r="AC26" i="12" s="1"/>
  <c r="AO26" i="12" s="1"/>
  <c r="AP26" i="12" s="1"/>
  <c r="AB27" i="12"/>
  <c r="AC27" i="12" s="1"/>
  <c r="AO27" i="12" s="1"/>
  <c r="AP27" i="12" s="1"/>
  <c r="AB28" i="12"/>
  <c r="AC28" i="12" s="1"/>
  <c r="AO28" i="12" s="1"/>
  <c r="AP28" i="12" s="1"/>
  <c r="AB29" i="12"/>
  <c r="AC29" i="12" s="1"/>
  <c r="AO29" i="12" s="1"/>
  <c r="AP29" i="12" s="1"/>
  <c r="AB30" i="12"/>
  <c r="AC30" i="12" s="1"/>
  <c r="AO30" i="12" s="1"/>
  <c r="AP30" i="12" s="1"/>
  <c r="AB31" i="12"/>
  <c r="AC31" i="12" s="1"/>
  <c r="AO31" i="12" s="1"/>
  <c r="AP31" i="12" s="1"/>
  <c r="AB32" i="12"/>
  <c r="AC32" i="12" s="1"/>
  <c r="AO32" i="12" s="1"/>
  <c r="AP32" i="12" s="1"/>
  <c r="AB33" i="12"/>
  <c r="AC33" i="12" s="1"/>
  <c r="AO33" i="12" s="1"/>
  <c r="AP33" i="12" s="1"/>
  <c r="AB34" i="12"/>
  <c r="AC34" i="12" s="1"/>
  <c r="AO34" i="12" s="1"/>
  <c r="AP34" i="12" s="1"/>
  <c r="J18" i="12"/>
  <c r="K18" i="12"/>
  <c r="L18" i="12"/>
  <c r="M18" i="12"/>
  <c r="N18" i="12"/>
  <c r="O18" i="12"/>
  <c r="J19" i="12"/>
  <c r="K19" i="12"/>
  <c r="L19" i="12"/>
  <c r="M19" i="12"/>
  <c r="N19" i="12"/>
  <c r="O19" i="12"/>
  <c r="J20" i="12"/>
  <c r="K20" i="12"/>
  <c r="L20" i="12"/>
  <c r="M20" i="12"/>
  <c r="N20" i="12"/>
  <c r="O20" i="12"/>
  <c r="V20" i="12"/>
  <c r="Z20" i="12" s="1"/>
  <c r="J21" i="12"/>
  <c r="K21" i="12"/>
  <c r="L21" i="12"/>
  <c r="M21" i="12"/>
  <c r="N21" i="12"/>
  <c r="O21" i="12"/>
  <c r="V21" i="12"/>
  <c r="J22" i="12"/>
  <c r="K22" i="12"/>
  <c r="L22" i="12"/>
  <c r="M22" i="12"/>
  <c r="N22" i="12"/>
  <c r="O22" i="12"/>
  <c r="J23" i="12"/>
  <c r="K23" i="12"/>
  <c r="L23" i="12"/>
  <c r="M23" i="12"/>
  <c r="N23" i="12"/>
  <c r="O23" i="12"/>
  <c r="V23" i="12"/>
  <c r="G23" i="12" s="1"/>
  <c r="H23" i="12" s="1"/>
  <c r="J24" i="12"/>
  <c r="K24" i="12"/>
  <c r="L24" i="12"/>
  <c r="M24" i="12"/>
  <c r="N24" i="12"/>
  <c r="O24" i="12"/>
  <c r="J25" i="12"/>
  <c r="K25" i="12"/>
  <c r="L25" i="12"/>
  <c r="M25" i="12"/>
  <c r="N25" i="12"/>
  <c r="O25" i="12"/>
  <c r="J26" i="12"/>
  <c r="K26" i="12"/>
  <c r="L26" i="12"/>
  <c r="M26" i="12"/>
  <c r="N26" i="12"/>
  <c r="O26" i="12"/>
  <c r="J27" i="12"/>
  <c r="K27" i="12"/>
  <c r="L27" i="12"/>
  <c r="M27" i="12"/>
  <c r="N27" i="12"/>
  <c r="O27" i="12"/>
  <c r="V27" i="12"/>
  <c r="J28" i="12"/>
  <c r="K28" i="12"/>
  <c r="L28" i="12"/>
  <c r="M28" i="12"/>
  <c r="N28" i="12"/>
  <c r="O28" i="12"/>
  <c r="J29" i="12"/>
  <c r="K29" i="12"/>
  <c r="L29" i="12"/>
  <c r="M29" i="12"/>
  <c r="N29" i="12"/>
  <c r="O29" i="12"/>
  <c r="V29" i="12"/>
  <c r="Z29" i="12" s="1"/>
  <c r="J30" i="12"/>
  <c r="K30" i="12"/>
  <c r="L30" i="12"/>
  <c r="M30" i="12"/>
  <c r="N30" i="12"/>
  <c r="O30" i="12"/>
  <c r="J31" i="12"/>
  <c r="K31" i="12"/>
  <c r="L31" i="12"/>
  <c r="M31" i="12"/>
  <c r="N31" i="12"/>
  <c r="O31" i="12"/>
  <c r="V31" i="12"/>
  <c r="G31" i="12" s="1"/>
  <c r="H31" i="12" s="1"/>
  <c r="J32" i="12"/>
  <c r="K32" i="12"/>
  <c r="L32" i="12"/>
  <c r="M32" i="12"/>
  <c r="N32" i="12"/>
  <c r="O32" i="12"/>
  <c r="V32" i="12"/>
  <c r="G32" i="12" s="1"/>
  <c r="H32" i="12" s="1"/>
  <c r="J33" i="12"/>
  <c r="K33" i="12"/>
  <c r="L33" i="12"/>
  <c r="M33" i="12"/>
  <c r="N33" i="12"/>
  <c r="O33" i="12"/>
  <c r="J34" i="12"/>
  <c r="K34" i="12"/>
  <c r="L34" i="12"/>
  <c r="M34" i="12"/>
  <c r="N34" i="12"/>
  <c r="O34" i="12"/>
  <c r="T38" i="1"/>
  <c r="A43" i="13"/>
  <c r="A44" i="13"/>
  <c r="A45" i="13"/>
  <c r="A46" i="13"/>
  <c r="A47" i="13"/>
  <c r="U35" i="1"/>
  <c r="U36" i="1"/>
  <c r="U37" i="1"/>
  <c r="U38" i="1"/>
  <c r="U39" i="1"/>
  <c r="A44" i="12"/>
  <c r="A45" i="12"/>
  <c r="A46" i="12"/>
  <c r="A47" i="12"/>
  <c r="BW47" i="12" s="1"/>
  <c r="A48" i="12"/>
  <c r="R21" i="1"/>
  <c r="R22" i="1"/>
  <c r="R28" i="1"/>
  <c r="R17" i="1"/>
  <c r="T17" i="1" s="1"/>
  <c r="R19" i="1"/>
  <c r="R25" i="1"/>
  <c r="R29" i="1"/>
  <c r="T29" i="1" s="1"/>
  <c r="A9" i="13"/>
  <c r="A10" i="13"/>
  <c r="A11" i="13"/>
  <c r="A12" i="13"/>
  <c r="A13" i="13"/>
  <c r="A14" i="13"/>
  <c r="A15" i="13"/>
  <c r="A16" i="13"/>
  <c r="A17" i="13"/>
  <c r="A18" i="13"/>
  <c r="A19" i="13"/>
  <c r="A20" i="13"/>
  <c r="A21" i="13"/>
  <c r="A22" i="13"/>
  <c r="A23" i="13"/>
  <c r="A24" i="13"/>
  <c r="A25" i="13"/>
  <c r="A26" i="13"/>
  <c r="A27" i="13"/>
  <c r="A28" i="13"/>
  <c r="A29" i="13"/>
  <c r="A30" i="13"/>
  <c r="A31" i="13"/>
  <c r="A32" i="13"/>
  <c r="A33" i="13"/>
  <c r="A10" i="12"/>
  <c r="A11" i="12"/>
  <c r="A12" i="12"/>
  <c r="A13" i="12"/>
  <c r="A14" i="12"/>
  <c r="A15" i="12"/>
  <c r="A16" i="12"/>
  <c r="A17" i="12"/>
  <c r="A18" i="12"/>
  <c r="BW18" i="12" s="1"/>
  <c r="A19" i="12"/>
  <c r="BW19" i="12" s="1"/>
  <c r="A20" i="12"/>
  <c r="BW20" i="12" s="1"/>
  <c r="A21" i="12"/>
  <c r="BW21" i="12" s="1"/>
  <c r="A22" i="12"/>
  <c r="BW22" i="12" s="1"/>
  <c r="A23" i="12"/>
  <c r="BW23" i="12" s="1"/>
  <c r="A24" i="12"/>
  <c r="BW24" i="12" s="1"/>
  <c r="A25" i="12"/>
  <c r="BW25" i="12" s="1"/>
  <c r="A26" i="12"/>
  <c r="BW26" i="12" s="1"/>
  <c r="A27" i="12"/>
  <c r="BW27" i="12" s="1"/>
  <c r="A28" i="12"/>
  <c r="BW28" i="12" s="1"/>
  <c r="A29" i="12"/>
  <c r="BW29" i="12" s="1"/>
  <c r="A30" i="12"/>
  <c r="BW30" i="12" s="1"/>
  <c r="A31" i="12"/>
  <c r="BW31" i="12" s="1"/>
  <c r="A32" i="12"/>
  <c r="BW32" i="12" s="1"/>
  <c r="A33" i="12"/>
  <c r="BW33" i="12" s="1"/>
  <c r="A34" i="12"/>
  <c r="BW34" i="12" s="1"/>
  <c r="U6" i="1"/>
  <c r="U7" i="1"/>
  <c r="U8" i="1"/>
  <c r="U9" i="1"/>
  <c r="U10" i="1"/>
  <c r="U11" i="1"/>
  <c r="U12" i="1"/>
  <c r="U13" i="1"/>
  <c r="U14" i="1"/>
  <c r="U15" i="1"/>
  <c r="U16" i="1"/>
  <c r="U17" i="1"/>
  <c r="U18" i="1"/>
  <c r="U19" i="1"/>
  <c r="U20" i="1"/>
  <c r="U21" i="1"/>
  <c r="U22" i="1"/>
  <c r="U23" i="1"/>
  <c r="U24" i="1"/>
  <c r="U25" i="1"/>
  <c r="U26" i="1"/>
  <c r="U27" i="1"/>
  <c r="U28" i="1"/>
  <c r="U29" i="1"/>
  <c r="U30" i="1"/>
  <c r="R30" i="1"/>
  <c r="T30" i="1" s="1"/>
  <c r="B31" i="1"/>
  <c r="C31" i="1"/>
  <c r="E31" i="1"/>
  <c r="F31" i="1"/>
  <c r="G31" i="1"/>
  <c r="H31" i="1"/>
  <c r="I31" i="1"/>
  <c r="J31" i="1"/>
  <c r="T36" i="1"/>
  <c r="T37" i="1"/>
  <c r="T39" i="1"/>
  <c r="B40" i="1"/>
  <c r="C40" i="1"/>
  <c r="E40" i="1"/>
  <c r="F40" i="1"/>
  <c r="F43" i="1" s="1"/>
  <c r="G40" i="1"/>
  <c r="H40" i="1"/>
  <c r="I40" i="1"/>
  <c r="J40" i="1"/>
  <c r="Q51" i="1"/>
  <c r="V65" i="12" s="1"/>
  <c r="T50" i="1"/>
  <c r="B51" i="1"/>
  <c r="C51" i="1"/>
  <c r="E51" i="1"/>
  <c r="J65" i="12" s="1"/>
  <c r="F51" i="1"/>
  <c r="K65" i="12" s="1"/>
  <c r="G51" i="1"/>
  <c r="L65" i="12" s="1"/>
  <c r="H51" i="1"/>
  <c r="M65" i="12" s="1"/>
  <c r="I51" i="1"/>
  <c r="N65" i="12" s="1"/>
  <c r="J51" i="1"/>
  <c r="O65" i="12" s="1"/>
  <c r="R51" i="1"/>
  <c r="B43" i="1" l="1"/>
  <c r="Z23" i="12"/>
  <c r="AK23" i="12" s="1"/>
  <c r="V30" i="12"/>
  <c r="Z30" i="12" s="1"/>
  <c r="AK30" i="12" s="1"/>
  <c r="V18" i="12"/>
  <c r="Z18" i="12" s="1"/>
  <c r="V19" i="12"/>
  <c r="G19" i="12" s="1"/>
  <c r="H19" i="12" s="1"/>
  <c r="C19" i="12" s="1"/>
  <c r="C18" i="13" s="1"/>
  <c r="V24" i="12"/>
  <c r="G24" i="12" s="1"/>
  <c r="H24" i="12" s="1"/>
  <c r="G29" i="12"/>
  <c r="H29" i="12" s="1"/>
  <c r="C29" i="12" s="1"/>
  <c r="C28" i="13" s="1"/>
  <c r="G26" i="12"/>
  <c r="H26" i="12" s="1"/>
  <c r="C26" i="12" s="1"/>
  <c r="C25" i="13" s="1"/>
  <c r="Z32" i="12"/>
  <c r="AK32" i="12" s="1"/>
  <c r="C31" i="12"/>
  <c r="C30" i="13" s="1"/>
  <c r="Z21" i="12"/>
  <c r="G21" i="12"/>
  <c r="H21" i="12" s="1"/>
  <c r="AK29" i="12"/>
  <c r="AK20" i="12"/>
  <c r="Z27" i="12"/>
  <c r="G27" i="12"/>
  <c r="H27" i="12" s="1"/>
  <c r="T25" i="1"/>
  <c r="T19" i="1"/>
  <c r="T28" i="1"/>
  <c r="T16" i="1"/>
  <c r="AK26" i="12"/>
  <c r="V28" i="12"/>
  <c r="R24" i="1"/>
  <c r="V22" i="12"/>
  <c r="R18" i="1"/>
  <c r="Z33" i="12"/>
  <c r="G33" i="12"/>
  <c r="H33" i="12" s="1"/>
  <c r="AK25" i="12"/>
  <c r="C32" i="12"/>
  <c r="C31" i="13" s="1"/>
  <c r="C23" i="12"/>
  <c r="C22" i="13" s="1"/>
  <c r="T22" i="1"/>
  <c r="G25" i="12"/>
  <c r="H25" i="12" s="1"/>
  <c r="T27" i="1"/>
  <c r="T21" i="1"/>
  <c r="T15" i="1"/>
  <c r="Z31" i="12"/>
  <c r="G20" i="12"/>
  <c r="H20" i="12" s="1"/>
  <c r="V34" i="12"/>
  <c r="J43" i="1"/>
  <c r="C43" i="1"/>
  <c r="I43" i="1"/>
  <c r="H43" i="1"/>
  <c r="G43" i="1"/>
  <c r="Q40" i="1"/>
  <c r="E43" i="1"/>
  <c r="R40" i="1"/>
  <c r="T35" i="1"/>
  <c r="AX11" i="12"/>
  <c r="E11" i="12" s="1"/>
  <c r="E10" i="13" s="1"/>
  <c r="AX13" i="12"/>
  <c r="E13" i="12" s="1"/>
  <c r="E12" i="13" s="1"/>
  <c r="AX14" i="12"/>
  <c r="E14" i="12" s="1"/>
  <c r="E13" i="13" s="1"/>
  <c r="AX15" i="12"/>
  <c r="E15" i="12" s="1"/>
  <c r="E14" i="13" s="1"/>
  <c r="AX16" i="12"/>
  <c r="E16" i="12" s="1"/>
  <c r="E15" i="13" s="1"/>
  <c r="AX10" i="12"/>
  <c r="E10" i="12" s="1"/>
  <c r="AI13" i="12"/>
  <c r="AI12" i="12"/>
  <c r="AI11" i="12"/>
  <c r="AI10" i="12"/>
  <c r="AI14" i="12"/>
  <c r="AI15" i="12"/>
  <c r="AI16" i="12"/>
  <c r="AI17" i="12"/>
  <c r="AG17" i="12"/>
  <c r="AG16" i="12"/>
  <c r="AG15" i="12"/>
  <c r="AG14" i="12"/>
  <c r="AG13" i="12"/>
  <c r="AG12" i="12"/>
  <c r="AG11" i="12"/>
  <c r="AG10" i="12"/>
  <c r="BT60" i="12"/>
  <c r="BU60" i="12"/>
  <c r="BV60" i="12"/>
  <c r="BT43" i="12"/>
  <c r="BU43" i="12"/>
  <c r="BV43" i="12"/>
  <c r="BA59" i="12"/>
  <c r="BA42" i="12"/>
  <c r="G18" i="12" l="1"/>
  <c r="H18" i="12" s="1"/>
  <c r="C18" i="12" s="1"/>
  <c r="C17" i="13" s="1"/>
  <c r="G30" i="12"/>
  <c r="H30" i="12" s="1"/>
  <c r="C30" i="12" s="1"/>
  <c r="C29" i="13" s="1"/>
  <c r="Z19" i="12"/>
  <c r="AK19" i="12" s="1"/>
  <c r="Z24" i="12"/>
  <c r="AK24" i="12" s="1"/>
  <c r="AK27" i="12"/>
  <c r="Z34" i="12"/>
  <c r="G34" i="12"/>
  <c r="H34" i="12" s="1"/>
  <c r="C25" i="12"/>
  <c r="C24" i="13" s="1"/>
  <c r="T18" i="1"/>
  <c r="AK18" i="12"/>
  <c r="AK31" i="12"/>
  <c r="G22" i="12"/>
  <c r="H22" i="12" s="1"/>
  <c r="Z22" i="12"/>
  <c r="C21" i="12"/>
  <c r="C20" i="13" s="1"/>
  <c r="C20" i="12"/>
  <c r="C19" i="13" s="1"/>
  <c r="C33" i="12"/>
  <c r="C32" i="13" s="1"/>
  <c r="T24" i="1"/>
  <c r="C24" i="12"/>
  <c r="C23" i="13" s="1"/>
  <c r="AK21" i="12"/>
  <c r="AK33" i="12"/>
  <c r="Z28" i="12"/>
  <c r="G28" i="12"/>
  <c r="H28" i="12" s="1"/>
  <c r="C27" i="12"/>
  <c r="C26" i="13" s="1"/>
  <c r="E9" i="13"/>
  <c r="AI36" i="12"/>
  <c r="AG36" i="12"/>
  <c r="C61" i="12"/>
  <c r="C63" i="12"/>
  <c r="BT63" i="12"/>
  <c r="BT61" i="12"/>
  <c r="BT48" i="12"/>
  <c r="BT46" i="12"/>
  <c r="BT45" i="12"/>
  <c r="BT44" i="12"/>
  <c r="BT11" i="12"/>
  <c r="BT12" i="12"/>
  <c r="BT13" i="12"/>
  <c r="BT14" i="12"/>
  <c r="BT15" i="12"/>
  <c r="BT16" i="12"/>
  <c r="BT17" i="12"/>
  <c r="BT10" i="12"/>
  <c r="AZ36" i="12"/>
  <c r="AZ50" i="12"/>
  <c r="BA50" i="12"/>
  <c r="BA36" i="12"/>
  <c r="AB10" i="12"/>
  <c r="AB11" i="12"/>
  <c r="AB12" i="12"/>
  <c r="AB13" i="12"/>
  <c r="AB14" i="12"/>
  <c r="AB15" i="12"/>
  <c r="AB16" i="12"/>
  <c r="AB17" i="12"/>
  <c r="V8" i="12"/>
  <c r="V43" i="12" s="1"/>
  <c r="J58" i="12"/>
  <c r="J41" i="12"/>
  <c r="J44" i="12"/>
  <c r="K44" i="12"/>
  <c r="L44" i="12"/>
  <c r="M44" i="12"/>
  <c r="N44" i="12"/>
  <c r="O44" i="12"/>
  <c r="J45" i="12"/>
  <c r="K45" i="12"/>
  <c r="L45" i="12"/>
  <c r="M45" i="12"/>
  <c r="N45" i="12"/>
  <c r="O45" i="12"/>
  <c r="J46" i="12"/>
  <c r="K46" i="12"/>
  <c r="L46" i="12"/>
  <c r="M46" i="12"/>
  <c r="N46" i="12"/>
  <c r="O46" i="12"/>
  <c r="J48" i="12"/>
  <c r="K48" i="12"/>
  <c r="L48" i="12"/>
  <c r="M48" i="12"/>
  <c r="N48" i="12"/>
  <c r="O48" i="12"/>
  <c r="J10" i="12"/>
  <c r="K10" i="12"/>
  <c r="L10" i="12"/>
  <c r="M10" i="12"/>
  <c r="N10" i="12"/>
  <c r="O10" i="12"/>
  <c r="J11" i="12"/>
  <c r="K11" i="12"/>
  <c r="L11" i="12"/>
  <c r="M11" i="12"/>
  <c r="N11" i="12"/>
  <c r="O11" i="12"/>
  <c r="J12" i="12"/>
  <c r="K12" i="12"/>
  <c r="L12" i="12"/>
  <c r="M12" i="12"/>
  <c r="N12" i="12"/>
  <c r="O12" i="12"/>
  <c r="J13" i="12"/>
  <c r="K13" i="12"/>
  <c r="L13" i="12"/>
  <c r="M13" i="12"/>
  <c r="N13" i="12"/>
  <c r="O13" i="12"/>
  <c r="J14" i="12"/>
  <c r="K14" i="12"/>
  <c r="L14" i="12"/>
  <c r="M14" i="12"/>
  <c r="N14" i="12"/>
  <c r="O14" i="12"/>
  <c r="J15" i="12"/>
  <c r="K15" i="12"/>
  <c r="L15" i="12"/>
  <c r="M15" i="12"/>
  <c r="N15" i="12"/>
  <c r="O15" i="12"/>
  <c r="J16" i="12"/>
  <c r="K16" i="12"/>
  <c r="L16" i="12"/>
  <c r="M16" i="12"/>
  <c r="N16" i="12"/>
  <c r="O16" i="12"/>
  <c r="J17" i="12"/>
  <c r="K17" i="12"/>
  <c r="L17" i="12"/>
  <c r="M17" i="12"/>
  <c r="N17" i="12"/>
  <c r="O17" i="12"/>
  <c r="J8" i="12"/>
  <c r="J43" i="12" s="1"/>
  <c r="K8" i="12"/>
  <c r="K43" i="12" s="1"/>
  <c r="L8" i="12"/>
  <c r="L43" i="12" s="1"/>
  <c r="M8" i="12"/>
  <c r="M60" i="12" s="1"/>
  <c r="N8" i="12"/>
  <c r="N43" i="12" s="1"/>
  <c r="O8" i="12"/>
  <c r="O60" i="12" s="1"/>
  <c r="E29" i="14"/>
  <c r="B29" i="14"/>
  <c r="C24" i="7" s="1"/>
  <c r="B57" i="14"/>
  <c r="B44" i="14"/>
  <c r="C11" i="9" s="1"/>
  <c r="E44" i="14"/>
  <c r="E35" i="14"/>
  <c r="B35" i="14"/>
  <c r="C9" i="9" s="1"/>
  <c r="E19" i="14"/>
  <c r="B19" i="14"/>
  <c r="C22" i="7" s="1"/>
  <c r="E11" i="14"/>
  <c r="E10" i="14"/>
  <c r="E9" i="14"/>
  <c r="E8" i="14"/>
  <c r="E7" i="14"/>
  <c r="E6" i="14"/>
  <c r="C48" i="2"/>
  <c r="D48" i="2"/>
  <c r="B48" i="2"/>
  <c r="D35" i="2"/>
  <c r="C35" i="2"/>
  <c r="C37" i="2" s="1"/>
  <c r="R10" i="1"/>
  <c r="V48" i="12"/>
  <c r="G48" i="12" s="1"/>
  <c r="V46" i="12"/>
  <c r="G46" i="12" s="1"/>
  <c r="V45" i="12"/>
  <c r="G45" i="12" s="1"/>
  <c r="V44" i="12"/>
  <c r="G44" i="12" s="1"/>
  <c r="J36" i="12"/>
  <c r="K36" i="12"/>
  <c r="L36" i="12"/>
  <c r="M36" i="12"/>
  <c r="N36" i="12"/>
  <c r="O36" i="12"/>
  <c r="G61" i="12"/>
  <c r="A2" i="1"/>
  <c r="BP69" i="12" l="1"/>
  <c r="BQ69" i="12"/>
  <c r="BM69" i="12"/>
  <c r="BN69" i="12"/>
  <c r="BO69" i="12"/>
  <c r="BR69" i="12"/>
  <c r="D37" i="2"/>
  <c r="D38" i="2" s="1"/>
  <c r="D40" i="2" s="1"/>
  <c r="D51" i="2" s="1"/>
  <c r="D49" i="1"/>
  <c r="S49" i="1" s="1"/>
  <c r="D50" i="1"/>
  <c r="BN37" i="12"/>
  <c r="BP37" i="12"/>
  <c r="BR37" i="12"/>
  <c r="BM37" i="12"/>
  <c r="BO37" i="12"/>
  <c r="BQ37" i="12"/>
  <c r="BQ55" i="12"/>
  <c r="BO55" i="12"/>
  <c r="BM55" i="12"/>
  <c r="BR55" i="12"/>
  <c r="BP55" i="12"/>
  <c r="BN55" i="12"/>
  <c r="BV55" i="12"/>
  <c r="BV51" i="12"/>
  <c r="BN51" i="12"/>
  <c r="BP51" i="12"/>
  <c r="BR51" i="12"/>
  <c r="BM51" i="12"/>
  <c r="BO51" i="12"/>
  <c r="BQ51" i="12"/>
  <c r="C28" i="12"/>
  <c r="C27" i="13" s="1"/>
  <c r="AK22" i="12"/>
  <c r="AK28" i="12"/>
  <c r="C22" i="12"/>
  <c r="C21" i="13" s="1"/>
  <c r="C34" i="12"/>
  <c r="C33" i="13" s="1"/>
  <c r="AK34" i="12"/>
  <c r="D15" i="1"/>
  <c r="S15" i="1" s="1"/>
  <c r="D21" i="1"/>
  <c r="S21" i="1" s="1"/>
  <c r="D27" i="1"/>
  <c r="S27" i="1" s="1"/>
  <c r="D25" i="1"/>
  <c r="S25" i="1" s="1"/>
  <c r="D16" i="1"/>
  <c r="S16" i="1" s="1"/>
  <c r="D22" i="1"/>
  <c r="S22" i="1" s="1"/>
  <c r="D28" i="1"/>
  <c r="S28" i="1" s="1"/>
  <c r="D19" i="1"/>
  <c r="S19" i="1" s="1"/>
  <c r="D17" i="1"/>
  <c r="S17" i="1" s="1"/>
  <c r="D23" i="1"/>
  <c r="S23" i="1" s="1"/>
  <c r="D29" i="1"/>
  <c r="S29" i="1" s="1"/>
  <c r="D38" i="1"/>
  <c r="S38" i="1" s="1"/>
  <c r="D18" i="1"/>
  <c r="S18" i="1" s="1"/>
  <c r="D24" i="1"/>
  <c r="S24" i="1" s="1"/>
  <c r="D14" i="1"/>
  <c r="S14" i="1" s="1"/>
  <c r="D20" i="1"/>
  <c r="S20" i="1" s="1"/>
  <c r="D26" i="1"/>
  <c r="S26" i="1" s="1"/>
  <c r="R4" i="1"/>
  <c r="D30" i="1"/>
  <c r="D35" i="1"/>
  <c r="D36" i="1"/>
  <c r="D37" i="1"/>
  <c r="D39" i="1"/>
  <c r="D48" i="1"/>
  <c r="B67" i="14"/>
  <c r="B72" i="14"/>
  <c r="BV69" i="12"/>
  <c r="BA54" i="12"/>
  <c r="BA68" i="12" s="1"/>
  <c r="BA69" i="12" s="1"/>
  <c r="BT36" i="12"/>
  <c r="BV37" i="12"/>
  <c r="B74" i="14"/>
  <c r="C13" i="9"/>
  <c r="B68" i="14"/>
  <c r="B73" i="14"/>
  <c r="BW17" i="12"/>
  <c r="BW48" i="12"/>
  <c r="B54" i="1"/>
  <c r="BW11" i="12"/>
  <c r="V14" i="12"/>
  <c r="G14" i="12" s="1"/>
  <c r="BW15" i="12"/>
  <c r="G4" i="12"/>
  <c r="BW13" i="12"/>
  <c r="BW14" i="12"/>
  <c r="BW10" i="12"/>
  <c r="BW16" i="12"/>
  <c r="BW12" i="12"/>
  <c r="BW46" i="12"/>
  <c r="BW45" i="12"/>
  <c r="BW44" i="12"/>
  <c r="BA51" i="12"/>
  <c r="BA37" i="12"/>
  <c r="K60" i="12"/>
  <c r="O43" i="12"/>
  <c r="L60" i="12"/>
  <c r="M43" i="12"/>
  <c r="V60" i="12"/>
  <c r="J60" i="12"/>
  <c r="N60" i="12"/>
  <c r="E12" i="14"/>
  <c r="H54" i="1"/>
  <c r="I54" i="1"/>
  <c r="G54" i="1"/>
  <c r="E54" i="1"/>
  <c r="J54" i="1"/>
  <c r="F54" i="1"/>
  <c r="D9" i="1"/>
  <c r="D13" i="1"/>
  <c r="D10" i="1"/>
  <c r="D7" i="1"/>
  <c r="D11" i="1"/>
  <c r="D8" i="1"/>
  <c r="D12" i="1"/>
  <c r="D6" i="1"/>
  <c r="C54" i="1"/>
  <c r="B7" i="14" l="1"/>
  <c r="B10" i="14"/>
  <c r="B75" i="14"/>
  <c r="AA28" i="12"/>
  <c r="AD28" i="12" s="1"/>
  <c r="BU5" i="12"/>
  <c r="BU62" i="12" s="1"/>
  <c r="BV62" i="12" s="1"/>
  <c r="D62" i="12" s="1"/>
  <c r="AA34" i="12"/>
  <c r="AD34" i="12" s="1"/>
  <c r="B56" i="1"/>
  <c r="B59" i="1"/>
  <c r="X45" i="12"/>
  <c r="AA30" i="12"/>
  <c r="AA26" i="12"/>
  <c r="AA29" i="12"/>
  <c r="X19" i="12"/>
  <c r="X23" i="12"/>
  <c r="AA25" i="12"/>
  <c r="X29" i="12"/>
  <c r="AA20" i="12"/>
  <c r="X26" i="12"/>
  <c r="AA23" i="12"/>
  <c r="X47" i="12"/>
  <c r="X31" i="12"/>
  <c r="X32" i="12"/>
  <c r="AA32" i="12"/>
  <c r="AA19" i="12"/>
  <c r="X25" i="12"/>
  <c r="AA24" i="12"/>
  <c r="X33" i="12"/>
  <c r="AA31" i="12"/>
  <c r="X21" i="12"/>
  <c r="X20" i="12"/>
  <c r="X24" i="12"/>
  <c r="X18" i="12"/>
  <c r="AA27" i="12"/>
  <c r="AA18" i="12"/>
  <c r="AA21" i="12"/>
  <c r="X27" i="12"/>
  <c r="X30" i="12"/>
  <c r="AA33" i="12"/>
  <c r="X34" i="12"/>
  <c r="AA22" i="12"/>
  <c r="X22" i="12"/>
  <c r="X28" i="12"/>
  <c r="BA55" i="12"/>
  <c r="S39" i="1"/>
  <c r="D40" i="1"/>
  <c r="S35" i="1"/>
  <c r="S50" i="1"/>
  <c r="S37" i="1"/>
  <c r="S36" i="1"/>
  <c r="S30" i="1"/>
  <c r="D31" i="1"/>
  <c r="D51" i="1"/>
  <c r="S48" i="1"/>
  <c r="H4" i="12"/>
  <c r="X48" i="12"/>
  <c r="BU36" i="12"/>
  <c r="X46" i="12"/>
  <c r="Z14" i="12"/>
  <c r="AM11" i="12"/>
  <c r="AM12" i="12"/>
  <c r="AM13" i="12"/>
  <c r="AM14" i="12"/>
  <c r="AM15" i="12"/>
  <c r="AM16" i="12"/>
  <c r="AM17" i="12"/>
  <c r="AM10" i="12"/>
  <c r="X61" i="12"/>
  <c r="AQ28" i="12" l="1"/>
  <c r="AR28" i="12" s="1"/>
  <c r="BU63" i="12"/>
  <c r="BU19" i="12"/>
  <c r="BU23" i="12"/>
  <c r="BU27" i="12"/>
  <c r="BU31" i="12"/>
  <c r="BU29" i="12"/>
  <c r="BU21" i="12"/>
  <c r="BU32" i="12"/>
  <c r="BU28" i="12"/>
  <c r="BU24" i="12"/>
  <c r="BU20" i="12"/>
  <c r="BU47" i="12"/>
  <c r="BU33" i="12"/>
  <c r="BU25" i="12"/>
  <c r="BU34" i="12"/>
  <c r="BU30" i="12"/>
  <c r="BU26" i="12"/>
  <c r="BU22" i="12"/>
  <c r="BU18" i="12"/>
  <c r="BU15" i="12"/>
  <c r="BV15" i="12" s="1"/>
  <c r="BU11" i="12"/>
  <c r="BV11" i="12" s="1"/>
  <c r="BU48" i="12"/>
  <c r="BV48" i="12" s="1"/>
  <c r="BU10" i="12"/>
  <c r="BV10" i="12" s="1"/>
  <c r="BU14" i="12"/>
  <c r="BV14" i="12" s="1"/>
  <c r="BU44" i="12"/>
  <c r="BV44" i="12" s="1"/>
  <c r="BU61" i="12"/>
  <c r="BV61" i="12" s="1"/>
  <c r="BU17" i="12"/>
  <c r="BV17" i="12" s="1"/>
  <c r="BU13" i="12"/>
  <c r="BV13" i="12" s="1"/>
  <c r="BU45" i="12"/>
  <c r="BV45" i="12" s="1"/>
  <c r="BU16" i="12"/>
  <c r="BV16" i="12" s="1"/>
  <c r="BU12" i="12"/>
  <c r="BV12" i="12" s="1"/>
  <c r="BU46" i="12"/>
  <c r="BV46" i="12" s="1"/>
  <c r="AQ34" i="12"/>
  <c r="AR34" i="12" s="1"/>
  <c r="AQ32" i="12"/>
  <c r="AR32" i="12" s="1"/>
  <c r="AD32" i="12"/>
  <c r="AD25" i="12"/>
  <c r="AQ25" i="12"/>
  <c r="AR25" i="12" s="1"/>
  <c r="AD33" i="12"/>
  <c r="AQ33" i="12"/>
  <c r="AR33" i="12" s="1"/>
  <c r="AQ24" i="12"/>
  <c r="AR24" i="12" s="1"/>
  <c r="AD24" i="12"/>
  <c r="AQ26" i="12"/>
  <c r="AR26" i="12" s="1"/>
  <c r="AD26" i="12"/>
  <c r="AQ30" i="12"/>
  <c r="AR30" i="12" s="1"/>
  <c r="AD30" i="12"/>
  <c r="AQ20" i="12"/>
  <c r="AR20" i="12" s="1"/>
  <c r="AD20" i="12"/>
  <c r="AD21" i="12"/>
  <c r="AQ21" i="12"/>
  <c r="AR21" i="12" s="1"/>
  <c r="AD29" i="12"/>
  <c r="AQ29" i="12"/>
  <c r="AR29" i="12" s="1"/>
  <c r="AD22" i="12"/>
  <c r="AQ22" i="12"/>
  <c r="AR22" i="12" s="1"/>
  <c r="AQ18" i="12"/>
  <c r="AR18" i="12" s="1"/>
  <c r="AD18" i="12"/>
  <c r="AD31" i="12"/>
  <c r="AQ31" i="12"/>
  <c r="AR31" i="12" s="1"/>
  <c r="AQ19" i="12"/>
  <c r="AR19" i="12" s="1"/>
  <c r="AD19" i="12"/>
  <c r="AD23" i="12"/>
  <c r="AQ23" i="12"/>
  <c r="AR23" i="12" s="1"/>
  <c r="AQ27" i="12"/>
  <c r="AR27" i="12" s="1"/>
  <c r="AD27" i="12"/>
  <c r="D43" i="1"/>
  <c r="D54" i="1" s="1"/>
  <c r="AK14" i="12"/>
  <c r="AA14" i="12"/>
  <c r="AQ14" i="12" s="1"/>
  <c r="BV18" i="12" l="1"/>
  <c r="D18" i="12" s="1"/>
  <c r="D17" i="13" s="1"/>
  <c r="BV26" i="12"/>
  <c r="D26" i="12" s="1"/>
  <c r="D25" i="13" s="1"/>
  <c r="BV34" i="12"/>
  <c r="D34" i="12" s="1"/>
  <c r="D33" i="13" s="1"/>
  <c r="BV33" i="12"/>
  <c r="D33" i="12" s="1"/>
  <c r="D32" i="13" s="1"/>
  <c r="BV20" i="12"/>
  <c r="D20" i="12" s="1"/>
  <c r="D19" i="13" s="1"/>
  <c r="BV28" i="12"/>
  <c r="D28" i="12" s="1"/>
  <c r="D27" i="13" s="1"/>
  <c r="BV21" i="12"/>
  <c r="D21" i="12" s="1"/>
  <c r="D20" i="13" s="1"/>
  <c r="BV31" i="12"/>
  <c r="D31" i="12" s="1"/>
  <c r="D30" i="13" s="1"/>
  <c r="BV23" i="12"/>
  <c r="D23" i="12" s="1"/>
  <c r="D22" i="13" s="1"/>
  <c r="BV63" i="12"/>
  <c r="D63" i="12" s="1"/>
  <c r="BV22" i="12"/>
  <c r="D22" i="12" s="1"/>
  <c r="D21" i="13" s="1"/>
  <c r="BV30" i="12"/>
  <c r="D30" i="12" s="1"/>
  <c r="D29" i="13" s="1"/>
  <c r="BV25" i="12"/>
  <c r="D25" i="12" s="1"/>
  <c r="D24" i="13" s="1"/>
  <c r="BV47" i="12"/>
  <c r="D47" i="12" s="1"/>
  <c r="D46" i="13" s="1"/>
  <c r="BV24" i="12"/>
  <c r="D24" i="12" s="1"/>
  <c r="D23" i="13" s="1"/>
  <c r="BV32" i="12"/>
  <c r="D32" i="12" s="1"/>
  <c r="D31" i="13" s="1"/>
  <c r="BV29" i="12"/>
  <c r="D29" i="12" s="1"/>
  <c r="D28" i="13" s="1"/>
  <c r="BV27" i="12"/>
  <c r="D27" i="12" s="1"/>
  <c r="D26" i="13" s="1"/>
  <c r="BV19" i="12"/>
  <c r="D19" i="12" s="1"/>
  <c r="D18" i="13" s="1"/>
  <c r="D46" i="12"/>
  <c r="D45" i="13" s="1"/>
  <c r="D48" i="12"/>
  <c r="D47" i="13" s="1"/>
  <c r="D12" i="12"/>
  <c r="D11" i="13" s="1"/>
  <c r="D15" i="12"/>
  <c r="D14" i="13" s="1"/>
  <c r="D16" i="12"/>
  <c r="D15" i="13" s="1"/>
  <c r="D17" i="12"/>
  <c r="D16" i="13" s="1"/>
  <c r="D13" i="12"/>
  <c r="D12" i="13" s="1"/>
  <c r="V50" i="12"/>
  <c r="BL50" i="12"/>
  <c r="BL51" i="12" s="1"/>
  <c r="BK50" i="12"/>
  <c r="BK51" i="12" s="1"/>
  <c r="BJ50" i="12"/>
  <c r="BJ51" i="12" s="1"/>
  <c r="BI50" i="12"/>
  <c r="BI51" i="12" s="1"/>
  <c r="BH50" i="12"/>
  <c r="BH51" i="12" s="1"/>
  <c r="BG50" i="12"/>
  <c r="BG51" i="12" s="1"/>
  <c r="BF50" i="12"/>
  <c r="BF51" i="12" s="1"/>
  <c r="BE50" i="12"/>
  <c r="BE51" i="12" s="1"/>
  <c r="BD50" i="12"/>
  <c r="BD51" i="12" s="1"/>
  <c r="BC50" i="12"/>
  <c r="BC51" i="12" s="1"/>
  <c r="BB50" i="12"/>
  <c r="BB51" i="12" s="1"/>
  <c r="D45" i="12"/>
  <c r="D44" i="13" s="1"/>
  <c r="C45" i="12"/>
  <c r="C44" i="13" s="1"/>
  <c r="D44" i="12"/>
  <c r="D43" i="13" s="1"/>
  <c r="BL36" i="12"/>
  <c r="BL37" i="12" s="1"/>
  <c r="BK36" i="12"/>
  <c r="BK37" i="12" s="1"/>
  <c r="BJ36" i="12"/>
  <c r="BJ37" i="12" s="1"/>
  <c r="BI36" i="12"/>
  <c r="BI37" i="12" s="1"/>
  <c r="BH36" i="12"/>
  <c r="BH37" i="12" s="1"/>
  <c r="BG36" i="12"/>
  <c r="BG37" i="12" s="1"/>
  <c r="BF36" i="12"/>
  <c r="BF37" i="12" s="1"/>
  <c r="BE36" i="12"/>
  <c r="BE37" i="12" s="1"/>
  <c r="BD36" i="12"/>
  <c r="BD37" i="12" s="1"/>
  <c r="BC36" i="12"/>
  <c r="BC37" i="12" s="1"/>
  <c r="BB36" i="12"/>
  <c r="BB37" i="12" s="1"/>
  <c r="AH36" i="12"/>
  <c r="AF36" i="12"/>
  <c r="AC17" i="12"/>
  <c r="AO17" i="12" s="1"/>
  <c r="AP17" i="12" s="1"/>
  <c r="AC16" i="12"/>
  <c r="AO16" i="12" s="1"/>
  <c r="AP16" i="12" s="1"/>
  <c r="AC15" i="12"/>
  <c r="AO15" i="12" s="1"/>
  <c r="AP15" i="12" s="1"/>
  <c r="D14" i="12"/>
  <c r="D13" i="13" s="1"/>
  <c r="AC14" i="12"/>
  <c r="AO14" i="12" s="1"/>
  <c r="AP14" i="12" s="1"/>
  <c r="AR14" i="12" s="1"/>
  <c r="AC13" i="12"/>
  <c r="AO13" i="12" s="1"/>
  <c r="AP13" i="12" s="1"/>
  <c r="AC12" i="12"/>
  <c r="AO12" i="12" s="1"/>
  <c r="AP12" i="12" s="1"/>
  <c r="D11" i="12"/>
  <c r="D10" i="13" s="1"/>
  <c r="AC11" i="12"/>
  <c r="AO11" i="12" s="1"/>
  <c r="AP11" i="12" s="1"/>
  <c r="BV64" i="12" l="1"/>
  <c r="D48" i="13"/>
  <c r="C16" i="7" s="1"/>
  <c r="D61" i="12"/>
  <c r="BB54" i="12"/>
  <c r="BB68" i="12" s="1"/>
  <c r="BB69" i="12" s="1"/>
  <c r="BF54" i="12"/>
  <c r="BF68" i="12" s="1"/>
  <c r="BF69" i="12" s="1"/>
  <c r="BJ54" i="12"/>
  <c r="BJ68" i="12" s="1"/>
  <c r="BJ69" i="12" s="1"/>
  <c r="L50" i="12"/>
  <c r="BH54" i="12"/>
  <c r="BH68" i="12" s="1"/>
  <c r="BH69" i="12" s="1"/>
  <c r="O50" i="12"/>
  <c r="BD54" i="12"/>
  <c r="BD68" i="12" s="1"/>
  <c r="BD69" i="12" s="1"/>
  <c r="N50" i="12"/>
  <c r="BG54" i="12"/>
  <c r="BG68" i="12" s="1"/>
  <c r="BG69" i="12" s="1"/>
  <c r="AB36" i="12"/>
  <c r="K50" i="12"/>
  <c r="D10" i="12"/>
  <c r="D50" i="12"/>
  <c r="AC10" i="12"/>
  <c r="BK54" i="12"/>
  <c r="BK68" i="12" s="1"/>
  <c r="BK69" i="12" s="1"/>
  <c r="J50" i="12"/>
  <c r="BT50" i="12"/>
  <c r="BU50" i="12" s="1"/>
  <c r="BV50" i="12"/>
  <c r="BC54" i="12"/>
  <c r="BC68" i="12" s="1"/>
  <c r="BC69" i="12" s="1"/>
  <c r="BL54" i="12"/>
  <c r="BL68" i="12" s="1"/>
  <c r="BL69" i="12" s="1"/>
  <c r="BE54" i="12"/>
  <c r="BE68" i="12" s="1"/>
  <c r="BE69" i="12" s="1"/>
  <c r="BI54" i="12"/>
  <c r="BI68" i="12" s="1"/>
  <c r="BI69" i="12" s="1"/>
  <c r="M50" i="12"/>
  <c r="AC36" i="12" l="1"/>
  <c r="AO10" i="12"/>
  <c r="AP10" i="12" s="1"/>
  <c r="BI55" i="12"/>
  <c r="BJ55" i="12"/>
  <c r="BE55" i="12"/>
  <c r="BG55" i="12"/>
  <c r="BH55" i="12"/>
  <c r="BF55" i="12"/>
  <c r="BL55" i="12"/>
  <c r="BB55" i="12"/>
  <c r="BC55" i="12"/>
  <c r="BK55" i="12"/>
  <c r="BD55" i="12"/>
  <c r="BV36" i="12"/>
  <c r="BV54" i="12" s="1"/>
  <c r="BV68" i="12" s="1"/>
  <c r="L54" i="12"/>
  <c r="L68" i="12" s="1"/>
  <c r="C46" i="12"/>
  <c r="C45" i="13" s="1"/>
  <c r="D36" i="12"/>
  <c r="D9" i="13"/>
  <c r="O54" i="12"/>
  <c r="O68" i="12" s="1"/>
  <c r="K54" i="12"/>
  <c r="K68" i="12" s="1"/>
  <c r="J54" i="12"/>
  <c r="J68" i="12" s="1"/>
  <c r="N54" i="12"/>
  <c r="N68" i="12" s="1"/>
  <c r="C48" i="12"/>
  <c r="C47" i="13" s="1"/>
  <c r="H14" i="12"/>
  <c r="X14" i="12" s="1"/>
  <c r="H44" i="12"/>
  <c r="X44" i="12" s="1"/>
  <c r="M54" i="12"/>
  <c r="M68" i="12" s="1"/>
  <c r="BT54" i="12"/>
  <c r="V12" i="12"/>
  <c r="V13" i="12"/>
  <c r="V16" i="12"/>
  <c r="V17" i="12"/>
  <c r="V10" i="12"/>
  <c r="S10" i="1"/>
  <c r="V11" i="12" l="1"/>
  <c r="G11" i="12" s="1"/>
  <c r="H11" i="12" s="1"/>
  <c r="X11" i="12" s="1"/>
  <c r="Q31" i="1"/>
  <c r="Q43" i="1" s="1"/>
  <c r="BT68" i="12"/>
  <c r="BU68" i="12" s="1"/>
  <c r="BU54" i="12"/>
  <c r="G10" i="12"/>
  <c r="H10" i="12" s="1"/>
  <c r="X10" i="12" s="1"/>
  <c r="Z10" i="12"/>
  <c r="AA10" i="12" s="1"/>
  <c r="AQ10" i="12" s="1"/>
  <c r="AR10" i="12" s="1"/>
  <c r="R11" i="1"/>
  <c r="V15" i="12"/>
  <c r="G13" i="12"/>
  <c r="H13" i="12" s="1"/>
  <c r="X13" i="12" s="1"/>
  <c r="Z13" i="12"/>
  <c r="AA13" i="12" s="1"/>
  <c r="AQ13" i="12" s="1"/>
  <c r="AR13" i="12" s="1"/>
  <c r="G17" i="12"/>
  <c r="H17" i="12" s="1"/>
  <c r="X17" i="12" s="1"/>
  <c r="Z17" i="12"/>
  <c r="G12" i="12"/>
  <c r="H12" i="12" s="1"/>
  <c r="X12" i="12" s="1"/>
  <c r="Z12" i="12"/>
  <c r="AA12" i="12" s="1"/>
  <c r="AQ12" i="12" s="1"/>
  <c r="AR12" i="12" s="1"/>
  <c r="AX12" i="12" s="1"/>
  <c r="E12" i="12" s="1"/>
  <c r="Z16" i="12"/>
  <c r="G16" i="12"/>
  <c r="H16" i="12" s="1"/>
  <c r="D35" i="13"/>
  <c r="C7" i="7" s="1"/>
  <c r="D68" i="12"/>
  <c r="D53" i="12"/>
  <c r="AD14" i="12"/>
  <c r="H50" i="12"/>
  <c r="C44" i="12"/>
  <c r="C14" i="12"/>
  <c r="C13" i="13" s="1"/>
  <c r="T10" i="1"/>
  <c r="R13" i="1"/>
  <c r="R8" i="1"/>
  <c r="R6" i="1"/>
  <c r="S6" i="1" s="1"/>
  <c r="R9" i="1"/>
  <c r="R12" i="1"/>
  <c r="R7" i="1"/>
  <c r="Z11" i="12" l="1"/>
  <c r="AA11" i="12" s="1"/>
  <c r="AQ11" i="12" s="1"/>
  <c r="AR11" i="12" s="1"/>
  <c r="R31" i="1"/>
  <c r="R43" i="1" s="1"/>
  <c r="S43" i="1" s="1"/>
  <c r="E11" i="13"/>
  <c r="C10" i="12"/>
  <c r="C9" i="13" s="1"/>
  <c r="C12" i="12"/>
  <c r="C11" i="13" s="1"/>
  <c r="C13" i="12"/>
  <c r="C12" i="13" s="1"/>
  <c r="C17" i="12"/>
  <c r="C16" i="13" s="1"/>
  <c r="AK17" i="12"/>
  <c r="AA17" i="12"/>
  <c r="AK16" i="12"/>
  <c r="AA16" i="12"/>
  <c r="AK12" i="12"/>
  <c r="AD12" i="12"/>
  <c r="AK13" i="12"/>
  <c r="AD13" i="12"/>
  <c r="G15" i="12"/>
  <c r="H15" i="12" s="1"/>
  <c r="Z15" i="12"/>
  <c r="AA15" i="12" s="1"/>
  <c r="AQ15" i="12" s="1"/>
  <c r="AR15" i="12" s="1"/>
  <c r="C11" i="12"/>
  <c r="C10" i="13" s="1"/>
  <c r="X16" i="12"/>
  <c r="C16" i="12"/>
  <c r="C15" i="13" s="1"/>
  <c r="AK10" i="12"/>
  <c r="Q54" i="1"/>
  <c r="V36" i="12"/>
  <c r="V54" i="12" s="1"/>
  <c r="V68" i="12" s="1"/>
  <c r="C50" i="12"/>
  <c r="C43" i="13"/>
  <c r="AL36" i="12"/>
  <c r="AM36" i="12"/>
  <c r="T7" i="1"/>
  <c r="S7" i="1"/>
  <c r="T8" i="1"/>
  <c r="S8" i="1"/>
  <c r="T12" i="1"/>
  <c r="S12" i="1"/>
  <c r="T11" i="1"/>
  <c r="S11" i="1"/>
  <c r="T13" i="1"/>
  <c r="S13" i="1"/>
  <c r="T9" i="1"/>
  <c r="S9" i="1"/>
  <c r="T6" i="1"/>
  <c r="AK11" i="12" l="1"/>
  <c r="AD11" i="12"/>
  <c r="T31" i="1"/>
  <c r="T43" i="1" s="1"/>
  <c r="AD16" i="12"/>
  <c r="AQ16" i="12"/>
  <c r="AR16" i="12" s="1"/>
  <c r="AD17" i="12"/>
  <c r="AQ17" i="12"/>
  <c r="AR17" i="12" s="1"/>
  <c r="AX17" i="12" s="1"/>
  <c r="E17" i="12" s="1"/>
  <c r="AK15" i="12"/>
  <c r="AD15" i="12"/>
  <c r="AD10" i="12"/>
  <c r="X15" i="12"/>
  <c r="C15" i="12"/>
  <c r="H36" i="12"/>
  <c r="Z36" i="12"/>
  <c r="C48" i="13"/>
  <c r="C14" i="7" s="1"/>
  <c r="R54" i="1"/>
  <c r="B63" i="14" s="1"/>
  <c r="E16" i="13" l="1"/>
  <c r="E36" i="12"/>
  <c r="E35" i="13" s="1"/>
  <c r="C9" i="7" s="1"/>
  <c r="AK36" i="12"/>
  <c r="C14" i="13"/>
  <c r="C35" i="13" s="1"/>
  <c r="C5" i="7" s="1"/>
  <c r="C36" i="12"/>
  <c r="C68" i="12" s="1"/>
  <c r="X36" i="12"/>
  <c r="AA36" i="12"/>
  <c r="AD36" i="12" s="1"/>
  <c r="B64" i="14"/>
  <c r="B65" i="14" l="1"/>
  <c r="C17" i="9" l="1"/>
  <c r="C21" i="9" l="1"/>
  <c r="B35" i="2" l="1"/>
  <c r="B37" i="2" s="1"/>
  <c r="C38" i="2"/>
  <c r="C40" i="2" s="1"/>
  <c r="B9" i="14" l="1"/>
  <c r="C51" i="2"/>
  <c r="B6" i="14" s="1"/>
  <c r="B38" i="2"/>
  <c r="B40" i="2" s="1"/>
  <c r="B51" i="2" s="1"/>
  <c r="B11" i="14" l="1"/>
  <c r="B8" i="14"/>
  <c r="B12" i="14" l="1"/>
  <c r="B66" i="14" s="1"/>
  <c r="C20" i="7" l="1"/>
  <c r="C33" i="7" s="1"/>
  <c r="C7" i="9" s="1"/>
  <c r="C29" i="9" s="1"/>
  <c r="B69" i="14"/>
  <c r="B77" i="14" s="1"/>
  <c r="C19" i="9" l="1"/>
  <c r="C25" i="9" s="1"/>
</calcChain>
</file>

<file path=xl/sharedStrings.xml><?xml version="1.0" encoding="utf-8"?>
<sst xmlns="http://schemas.openxmlformats.org/spreadsheetml/2006/main" count="790" uniqueCount="463">
  <si>
    <t>Payee</t>
  </si>
  <si>
    <t>Total</t>
  </si>
  <si>
    <t>Utilities</t>
  </si>
  <si>
    <t>Allowable Payroll Expenses</t>
  </si>
  <si>
    <t>Employee Portion - per pay period</t>
  </si>
  <si>
    <t>Medical</t>
  </si>
  <si>
    <t>Dental</t>
  </si>
  <si>
    <t>Total EE portion - per pay period</t>
  </si>
  <si>
    <t>Annualized</t>
  </si>
  <si>
    <t>Total Monthly Prem less Monthly EE portion</t>
  </si>
  <si>
    <t>Health Insurance Premium - ER portion only</t>
  </si>
  <si>
    <t>Dental premium (Health Insurance Benefit) - ER portion only</t>
  </si>
  <si>
    <t>C</t>
  </si>
  <si>
    <t>E</t>
  </si>
  <si>
    <t>G</t>
  </si>
  <si>
    <t>H</t>
  </si>
  <si>
    <t>I</t>
  </si>
  <si>
    <t>O</t>
  </si>
  <si>
    <t>Gross Payroll</t>
  </si>
  <si>
    <t>K</t>
  </si>
  <si>
    <t>L</t>
  </si>
  <si>
    <t>B</t>
  </si>
  <si>
    <t>D</t>
  </si>
  <si>
    <t>F</t>
  </si>
  <si>
    <t>Allowable Amount Paid</t>
  </si>
  <si>
    <t>Paycheck Protection Program Loan Forgiveness Application</t>
  </si>
  <si>
    <t>PPP Schedule A Worksheet</t>
  </si>
  <si>
    <t>Employee's Name</t>
  </si>
  <si>
    <t>Employee Identifier</t>
  </si>
  <si>
    <t>Cash Compensation</t>
  </si>
  <si>
    <t>Average FTE</t>
  </si>
  <si>
    <t>Salary / Hourly Wage Reduction</t>
  </si>
  <si>
    <t>Were employed by the Borrower at any point during the Covered Period or the Alternative Payroll Covered Period whose principal place of residence is the United States: and</t>
  </si>
  <si>
    <t>Received compensation from the Borrower at an annualized rate of less than or equal to $100,000 for all pay periods in 2019 or were not employed by the Borrower at any point in 2019.</t>
  </si>
  <si>
    <t>Received compensation from the Borrower at an annualized rate of more than $100,000 for any pay period in 2019.</t>
  </si>
  <si>
    <r>
      <rPr>
        <b/>
        <sz val="11"/>
        <color theme="1"/>
        <rFont val="Calibri"/>
        <family val="2"/>
        <scheme val="minor"/>
      </rPr>
      <t>Table 1</t>
    </r>
    <r>
      <rPr>
        <sz val="11"/>
        <color theme="1"/>
        <rFont val="Calibri"/>
        <family val="2"/>
        <scheme val="minor"/>
      </rPr>
      <t>: List employees who:</t>
    </r>
  </si>
  <si>
    <r>
      <rPr>
        <b/>
        <sz val="11"/>
        <color theme="1"/>
        <rFont val="Calibri"/>
        <family val="2"/>
        <scheme val="minor"/>
      </rPr>
      <t>Table 2</t>
    </r>
    <r>
      <rPr>
        <sz val="11"/>
        <color theme="1"/>
        <rFont val="Calibri"/>
        <family val="2"/>
        <scheme val="minor"/>
      </rPr>
      <t>: List employees who:</t>
    </r>
  </si>
  <si>
    <t>FTE Reduction Exceptions:</t>
  </si>
  <si>
    <t>Totals:</t>
  </si>
  <si>
    <t>Box 1</t>
  </si>
  <si>
    <t>Box 2</t>
  </si>
  <si>
    <t>Box 3</t>
  </si>
  <si>
    <t>Box 4</t>
  </si>
  <si>
    <t>Box 5</t>
  </si>
  <si>
    <t>FTE</t>
  </si>
  <si>
    <t>Line 1</t>
  </si>
  <si>
    <t>Enter Cash Compensation (Box 1) from PPP Schedule A Worksheet, Table 1:</t>
  </si>
  <si>
    <t>Line 2</t>
  </si>
  <si>
    <t>Enter Average FTE (Box 2) from PPP Schedule A Worksheet, Table 1:</t>
  </si>
  <si>
    <t>Line 3</t>
  </si>
  <si>
    <t>Line 4</t>
  </si>
  <si>
    <t>Enter Cash Compensation (Box 4) from PPP Schedule A Worksheet, Table 2:</t>
  </si>
  <si>
    <t>Line 5</t>
  </si>
  <si>
    <t>Enter Average FTE (Box 5) from PPP Schedule A Worksheet, Table 2:</t>
  </si>
  <si>
    <t>PPP Schedule A Worksheet, Table 1 Totals</t>
  </si>
  <si>
    <t>PPP Schedule A Worksheet, Table 2 Totals</t>
  </si>
  <si>
    <t>Non-Cash Compensation Payroll Costs During the Covered Period or the Alternative Payroll Covered Period</t>
  </si>
  <si>
    <t>Line 6</t>
  </si>
  <si>
    <t>Line 7</t>
  </si>
  <si>
    <t>Line 8</t>
  </si>
  <si>
    <t>Compensation to Owners</t>
  </si>
  <si>
    <t>Line 9</t>
  </si>
  <si>
    <t>Total Payroll Costs</t>
  </si>
  <si>
    <t>Line 10</t>
  </si>
  <si>
    <t>Payroll Costs (add lines 1, 4, 6, 7, 8, and 9):</t>
  </si>
  <si>
    <t>Full-Time Equivalency (FTE) Reduction Calculation</t>
  </si>
  <si>
    <t>Line 11</t>
  </si>
  <si>
    <t>Average FTE during the Borrower's chosen reference period:</t>
  </si>
  <si>
    <t>Line 12</t>
  </si>
  <si>
    <t>Total Average FTE (add lines 2 and 5)</t>
  </si>
  <si>
    <t>Line 13</t>
  </si>
  <si>
    <t>Enter Salary/Hourly Reduction (Box 3) from PPP Schedule A Worksheet, Table 1:</t>
  </si>
  <si>
    <t>Owner Information</t>
  </si>
  <si>
    <t>Q1 Earnings (January 1 - March 31, 2020)</t>
  </si>
  <si>
    <t>Forgiveness Amount Calculation (see Summary of Costs Eligible for Forgiveness below):</t>
  </si>
  <si>
    <t>Payroll Expenses</t>
  </si>
  <si>
    <t>Health Insurance</t>
  </si>
  <si>
    <t>Non-Payroll Expenses</t>
  </si>
  <si>
    <t>Mortgage</t>
  </si>
  <si>
    <t xml:space="preserve">Rent </t>
  </si>
  <si>
    <t>Total Non-Payroll Expenses</t>
  </si>
  <si>
    <t>EXPENSE SUMMARIES BY CATEGORY</t>
  </si>
  <si>
    <t xml:space="preserve">For Safe Harbor </t>
  </si>
  <si>
    <t>Total Paid during Covered Period</t>
  </si>
  <si>
    <t>Total Gross Incurred/Paid during Covered Period</t>
  </si>
  <si>
    <t>Totals</t>
  </si>
  <si>
    <t>2020 Q1 Gross extrapolated over a 12-week timeframe</t>
  </si>
  <si>
    <t>Payroll Costs (enter the amount from PPP Schedule A, line 10)</t>
  </si>
  <si>
    <t>Business Mortgage Interest Payments</t>
  </si>
  <si>
    <t>Business Rent or Lease Payments</t>
  </si>
  <si>
    <t>Business Utility Payments</t>
  </si>
  <si>
    <t>Adjustments for Full-Time Equivalency (FTE) and Salary/Hourly Wage Reduction</t>
  </si>
  <si>
    <t>Payroll and Nonpayroll Costs</t>
  </si>
  <si>
    <t>Loan Forgiveness Application - Revised June 16, 2020</t>
  </si>
  <si>
    <t>Total Salary / Hourly Wage Reduction (enter the amount from PPP Schedule A, line 3)</t>
  </si>
  <si>
    <t>Add the amounts on lines 1, 2, 3, and 4, then subtract the amount entered in line 5</t>
  </si>
  <si>
    <t>FTE Reduction Quotient (enter the number from PPP Schedule A, line 13)</t>
  </si>
  <si>
    <t>Potential Forgiveness Amounts</t>
  </si>
  <si>
    <t>Modified Total (multiply line 6 by line 7)</t>
  </si>
  <si>
    <t>PPP Loan Amount</t>
  </si>
  <si>
    <t>Payroll Cost 60% Requirement (divide line 1 by 0.60)</t>
  </si>
  <si>
    <t>Forgiveness Amount</t>
  </si>
  <si>
    <t>Forgiveness Amount (enter the smallest of lines 8, 9, and 10)</t>
  </si>
  <si>
    <t>If the average annual salary or hourly wage for each employee listed on the PPP Scheduled A Worksheet, Table 1, during the Covered Period or Alternative Payroll Covered Period was at least 75% of such employee's average annual salary or hourly wage between January 1, 2020 and March 31, 2020, check here and enter 0 on line 3.</t>
  </si>
  <si>
    <t>Total amount paid or incurred by Borrower for employer contributions to employee retirement plans:</t>
  </si>
  <si>
    <t>Total amount paid or incurred by Borrower for employer state and local taxes assessed on employee compensation:</t>
  </si>
  <si>
    <t>Total amount paid to owner-employees/self-employeed individual/general partners</t>
  </si>
  <si>
    <t>This amount may not be included in PPP Schedule A Worksheet, Table 1 or 2.  If there is more than one individual included, attach a separate table that lists the names of and payments to each.</t>
  </si>
  <si>
    <r>
      <rPr>
        <b/>
        <sz val="11"/>
        <color theme="1"/>
        <rFont val="Calibri"/>
        <family val="2"/>
        <scheme val="minor"/>
      </rPr>
      <t>No reduction in employees or average paid hours</t>
    </r>
    <r>
      <rPr>
        <sz val="11"/>
        <color theme="1"/>
        <rFont val="Calibri"/>
        <family val="2"/>
        <scheme val="minor"/>
      </rPr>
      <t>: If you have not reduced the number of employees or the average paid hours of your employees between January 1, 2020 and the end of the Covered Period, check here.</t>
    </r>
  </si>
  <si>
    <r>
      <rPr>
        <b/>
        <sz val="11"/>
        <color theme="1"/>
        <rFont val="Calibri"/>
        <family val="2"/>
        <scheme val="minor"/>
      </rPr>
      <t>FTE Reduction Safe Harbor 1</t>
    </r>
    <r>
      <rPr>
        <sz val="11"/>
        <color theme="1"/>
        <rFont val="Calibri"/>
        <family val="2"/>
        <scheme val="minor"/>
      </rPr>
      <t>: If you were unable to operate between February 15, 2020, and the end of the covered Period at the same level of business activity as before February 15, 2020 due to compliance with requirements established or guidance issued between March 1, 2020 and December 31, 2020 by the Secretary of Health and Human Services, the Director of the Centers for Disease Control and Prevention, or the Occupational Safety and Health Administration related to the maintenance of standards for sanitation, social distancing or any other worker or customer safety requirement related to COVID-19, check here.</t>
    </r>
  </si>
  <si>
    <r>
      <rPr>
        <b/>
        <sz val="11"/>
        <color theme="1"/>
        <rFont val="Calibri"/>
        <family val="2"/>
        <scheme val="minor"/>
      </rPr>
      <t>FTE Reduction Safe Harbor 2</t>
    </r>
    <r>
      <rPr>
        <sz val="11"/>
        <color theme="1"/>
        <rFont val="Calibri"/>
        <family val="2"/>
        <scheme val="minor"/>
      </rPr>
      <t>: If you satisfy FTE Reduction Safe Harbor 2 (see PPP Schedule A Worksheet), check here.</t>
    </r>
  </si>
  <si>
    <r>
      <t xml:space="preserve">If you satisfy </t>
    </r>
    <r>
      <rPr>
        <b/>
        <sz val="11"/>
        <color theme="1"/>
        <rFont val="Calibri"/>
        <family val="2"/>
        <scheme val="minor"/>
      </rPr>
      <t>any</t>
    </r>
    <r>
      <rPr>
        <sz val="11"/>
        <color theme="1"/>
        <rFont val="Calibri"/>
        <family val="2"/>
        <scheme val="minor"/>
      </rPr>
      <t xml:space="preserve"> of the following three criteria, check the appropriate box, skip lines 11 and 12, and enter 1.0 on line 13; otherwise, complete lines 11, 12, and 13:</t>
    </r>
  </si>
  <si>
    <t>FTE Reduction Safe Harbor 2:</t>
  </si>
  <si>
    <t>Step 1</t>
  </si>
  <si>
    <t>Enter the borrower's total average FTE between February 15, 2020 and April 26, 2020.  Follow the same method that was used to calcluate Average FTE in the PPP Schedule A Worksheet Tables.  Sum across all employees and enter:</t>
  </si>
  <si>
    <t>Step 2</t>
  </si>
  <si>
    <t>Step 3</t>
  </si>
  <si>
    <t>Step 4</t>
  </si>
  <si>
    <t>Step 5</t>
  </si>
  <si>
    <t>Enter the borrower's total FTE in the Borrower's pay period inclusive of February 15, 2020. Follow the same method that was used in step 1:</t>
  </si>
  <si>
    <t>If the entry for step 2 is greater than step 1, proceed to step 4.  Otherwise, FTE Reduction Safe Harbor 2 is not applicable and the Borrower must complete line 13 of PPP Schedule A by dividing line 12 by line 11 of that schedule.</t>
  </si>
  <si>
    <t>Enter the borrower's total FTE as of the earlier of December 31, 2020, and the date this application is being submitted:</t>
  </si>
  <si>
    <t>Count</t>
  </si>
  <si>
    <t>PPP Schedule A</t>
  </si>
  <si>
    <t>FTE Reduction Quotient (divide line 12 by line 11) or enter 1.0 if any of the above criteria are  met:</t>
  </si>
  <si>
    <t>Adjusted Payroll</t>
  </si>
  <si>
    <t>Adjusted Cash Comp for purposes of Schedule A</t>
  </si>
  <si>
    <t>Actual Comp       Jan 1- Feb 14</t>
  </si>
  <si>
    <t>Actual Comp      Feb 15 - April 26</t>
  </si>
  <si>
    <t>1a</t>
  </si>
  <si>
    <t>1b</t>
  </si>
  <si>
    <t>2a</t>
  </si>
  <si>
    <t>2b</t>
  </si>
  <si>
    <t>Actual</t>
  </si>
  <si>
    <t>2c</t>
  </si>
  <si>
    <t>1c = 1a / 1b</t>
  </si>
  <si>
    <r>
      <t xml:space="preserve">OWNER    Limit by </t>
    </r>
    <r>
      <rPr>
        <b/>
        <sz val="11"/>
        <color rgb="FFC00000"/>
        <rFont val="Calibri"/>
        <family val="2"/>
        <scheme val="minor"/>
      </rPr>
      <t>20,833</t>
    </r>
    <r>
      <rPr>
        <b/>
        <sz val="11"/>
        <color theme="1"/>
        <rFont val="Calibri"/>
        <family val="2"/>
        <scheme val="minor"/>
      </rPr>
      <t xml:space="preserve"> Maximum</t>
    </r>
  </si>
  <si>
    <t>Actual (from payroll journal)</t>
  </si>
  <si>
    <t>RENT Expenses</t>
  </si>
  <si>
    <t>UTILITIES Expenses</t>
  </si>
  <si>
    <t>Employee 1</t>
  </si>
  <si>
    <t>Employee 2</t>
  </si>
  <si>
    <t>Employee 3</t>
  </si>
  <si>
    <t>Employee 4</t>
  </si>
  <si>
    <t>Employee 5</t>
  </si>
  <si>
    <t>Employee 6</t>
  </si>
  <si>
    <t>Employee 7</t>
  </si>
  <si>
    <t>Employee 8</t>
  </si>
  <si>
    <t>Employee 9</t>
  </si>
  <si>
    <t>Employee 10</t>
  </si>
  <si>
    <t>Employee 11</t>
  </si>
  <si>
    <t>Employee 12</t>
  </si>
  <si>
    <t>Employee 13</t>
  </si>
  <si>
    <t xml:space="preserve">J   </t>
  </si>
  <si>
    <t>Subtotal ees 2019 &lt; 100K</t>
  </si>
  <si>
    <t xml:space="preserve">April 27 - May 10                               </t>
  </si>
  <si>
    <t>ACTUAL GROSS PAYROLL DURING THE SBA PPP COVERED PERIOD</t>
  </si>
  <si>
    <t>EEs &lt; 100K 2019</t>
  </si>
  <si>
    <t>Owners</t>
  </si>
  <si>
    <t>Owner 1</t>
  </si>
  <si>
    <t>Owner 2</t>
  </si>
  <si>
    <t>Weeks</t>
  </si>
  <si>
    <t>Subtotal - Owners</t>
  </si>
  <si>
    <t>EEs &gt; 100K 2019</t>
  </si>
  <si>
    <t>Subtotal - EEs</t>
  </si>
  <si>
    <t>2020 Q1 Gross (Jan 1 - March 31 2020)</t>
  </si>
  <si>
    <t>Number of Weeks per Pay Period</t>
  </si>
  <si>
    <t>Totals - EEs + Owners</t>
  </si>
  <si>
    <t>2019 Annual Gross (used for original loan calculation)</t>
  </si>
  <si>
    <t>Apply 100K Cap</t>
  </si>
  <si>
    <t>Owner Limit</t>
  </si>
  <si>
    <t>Carrier Name</t>
  </si>
  <si>
    <t>Vision</t>
  </si>
  <si>
    <t>Divided by 12 (Monthly Employee Paid Premium)</t>
  </si>
  <si>
    <t>Subtract Owner Premium</t>
  </si>
  <si>
    <t>Employer Paid Premium Less Owner Premium</t>
  </si>
  <si>
    <t>Total Premium Payable - monthly</t>
  </si>
  <si>
    <t>HEALTHCARE PREMIUM CALCULATION</t>
  </si>
  <si>
    <t>THIS IS THE ALLOWABLE HEALTHCARED PREMIUM UNDER SBA PPP</t>
  </si>
  <si>
    <t>NOTE THAT HEALTHCARE INSURANCE PREMIUM PAID FOR OWNERS IS NOT ALLOWABLE UNDER SBA PPP EXPENSE</t>
  </si>
  <si>
    <t>Date Paid</t>
  </si>
  <si>
    <t>Description</t>
  </si>
  <si>
    <t>Type of Payment</t>
  </si>
  <si>
    <t>Documenation Needed</t>
  </si>
  <si>
    <t>Dental Carrier</t>
  </si>
  <si>
    <t>Vision Carrier</t>
  </si>
  <si>
    <t>Medical Carrier</t>
  </si>
  <si>
    <t>BUSINESS MORTGAGE Expenses</t>
  </si>
  <si>
    <t>RETIREMENT PLAN CONTRIBUTION Expenses</t>
  </si>
  <si>
    <t>401(k) Administrator</t>
  </si>
  <si>
    <t>401(k) employer contribution</t>
  </si>
  <si>
    <t>Mortgage company</t>
  </si>
  <si>
    <t>Business mortgage payment</t>
  </si>
  <si>
    <t>TOTAL ALLOWABLE RENT EXPENSES</t>
  </si>
  <si>
    <t>TOTAL ALLOWABLE BUSINESS MORTGAGE EXPENSES</t>
  </si>
  <si>
    <t>TOTAL ALLOWABLE RETIREMENT PLAN EXPENSES</t>
  </si>
  <si>
    <t>TOTAL ALLOWABLE HEALTHCARE EXPENSES</t>
  </si>
  <si>
    <t>TOTAL ALLOWABLE UTILITIES EXPENSES</t>
  </si>
  <si>
    <t>Total Amount paid or incurred by Borrower for employer contributions to employee health insurance:</t>
  </si>
  <si>
    <t>Retirement Plans</t>
  </si>
  <si>
    <t>State &amp; Local Payroll Taxes</t>
  </si>
  <si>
    <t>STATE &amp; LOCAL PAYROLL TAX Expenses</t>
  </si>
  <si>
    <t>Department of Revenue</t>
  </si>
  <si>
    <t>State payroll tax</t>
  </si>
  <si>
    <t>TOTAL ALLOWABLE STATE &amp; LOCAL TAX EXPENSES</t>
  </si>
  <si>
    <t>HEALTHCARE PREMIUM Expenses</t>
  </si>
  <si>
    <t>Electric Company</t>
  </si>
  <si>
    <t>Cable Company</t>
  </si>
  <si>
    <t>Internet / Phone - Office 1</t>
  </si>
  <si>
    <t>Electricity - Office 1</t>
  </si>
  <si>
    <t>Telephone / Internet -Office 2</t>
  </si>
  <si>
    <t>Electricity - Office 2</t>
  </si>
  <si>
    <t>Telephone / Internet - Office 3</t>
  </si>
  <si>
    <t>Grand Totals - All</t>
  </si>
  <si>
    <t># EEs</t>
  </si>
  <si>
    <t># Owners</t>
  </si>
  <si>
    <t>FTE CALCULATION</t>
  </si>
  <si>
    <t>SSN last 4</t>
  </si>
  <si>
    <t>Maximum</t>
  </si>
  <si>
    <t xml:space="preserve">EE Totals </t>
  </si>
  <si>
    <t>Payroll - Covered Period</t>
  </si>
  <si>
    <t>Total Comp                     Jan 1 - end of Covered Period</t>
  </si>
  <si>
    <t>If applicable, limit by Maximum</t>
  </si>
  <si>
    <t>GROSS PAYROLL FIGURES</t>
  </si>
  <si>
    <t>Less Adj for exceeding 100k Max or Owner Limit</t>
  </si>
  <si>
    <t xml:space="preserve">Compared to Actual Covered Period Comp     </t>
  </si>
  <si>
    <t>Total Hours in Covered Period</t>
  </si>
  <si>
    <t>Average Hours per Week</t>
  </si>
  <si>
    <t>Hours Worked per Week throughout Covered Period</t>
  </si>
  <si>
    <t>For forgiveness, need to be at 100% FTE by the earlier of the date of the application, or Dec. 31, 2020 - SBA Form 3508 (06/20), p.4, step 4.</t>
  </si>
  <si>
    <t>Annualized Adj Comp based on Covered Period Earnings</t>
  </si>
  <si>
    <t># weeks</t>
  </si>
  <si>
    <t>2a. Enter the annual salary or hourly wage as of February 15, 2020.</t>
  </si>
  <si>
    <t>2b. Enter the annual salary or hourly wage between February 15, 2020 and April 26. 2020.  If 2.b. is equal to or greater than 2.a. skip to Step 3. Otherwise proceed to 2.c.</t>
  </si>
  <si>
    <t>2c. Enter the annual salary or hourly wage as of the earlier of December 31, 2020 and the date this application is submitted. If 2.c. is equal to or greater than 2.a., the Salary/Hourly Wage Reduction Safe Harbor has been met.  Enter zero in the column above Box 3 for that employee.  Otherwise proceed to Step 3.</t>
  </si>
  <si>
    <t>STEP 2 - Determine if the Salary/Hourly Wage Reduction Safe Harbor is met.</t>
  </si>
  <si>
    <t>STEP 1. Determine if pay was reduced by more than 25%.</t>
  </si>
  <si>
    <t>STEP 2. Determine if the Salary/Hourly Wage Reduction Safe Harbor is met.</t>
  </si>
  <si>
    <t>STEP 1 - Determine if pay was reduced by more than 25%.</t>
  </si>
  <si>
    <t>a. Enter average annual salary or hourly wage during Covered Period or Alternative Covered Period.</t>
  </si>
  <si>
    <t>b. Enter average annual salary or hourly wage between January 1, 2020 and March 31, 2020.</t>
  </si>
  <si>
    <t>c. Divide the value entered in 1.a. by 1.b.  If 1.c. is 0.75 or more, enter zero in the column above box 3 for that employee; otherwise proceed to Step 2.</t>
  </si>
  <si>
    <t>Multiply 1b x 0.75</t>
  </si>
  <si>
    <t>3a</t>
  </si>
  <si>
    <t>Subtract 1a from 3a</t>
  </si>
  <si>
    <t>Determine the Salary/Hourly Wage Reduction</t>
  </si>
  <si>
    <t>STEP 3 - Determine the Salary/Hourly Wage Reduction.</t>
  </si>
  <si>
    <t>3a. Multiply the amount entered in 1.b. by 0.75.</t>
  </si>
  <si>
    <t>3b. Subtract the amount entered in 1.a. from 3.a.</t>
  </si>
  <si>
    <t>3c. Enter the average number of hours worked between January 1, 2020 and March 31, 2020.</t>
  </si>
  <si>
    <t>3d. Multiply the amount entered in 3.b. by the amount entered in 3.c.  Multiply this amount by 24 (if Borrower is using a 24-week Covered Period) or 8 (if Borrower is using an 8-week Covered Period).  Enter this value in the column above box 3 for that employee</t>
  </si>
  <si>
    <t>If the employee is an hourly worker, compute the total dollar amount of the reduction that exceeds 25% as follows:</t>
  </si>
  <si>
    <t>If the employee is a salaried worker, compute the total dollar amount of the reduction that exceeds 25% as follows:</t>
  </si>
  <si>
    <t>3e. Multiply the amount entered in 3.b. by 24 (if Borrower is using a 24-week Covered Period) or 8 (if Borrower is using an 8-week Covered Period).  Divide this amount by 52.  Enter this value in the column above box 3 for that employee.</t>
  </si>
  <si>
    <t>Avg Hours Worked Jan 1 - March 31</t>
  </si>
  <si>
    <t>Hourly Employees</t>
  </si>
  <si>
    <t>3b</t>
  </si>
  <si>
    <t>3c</t>
  </si>
  <si>
    <t>Avg Hours x 3b / 2080</t>
  </si>
  <si>
    <t>3c x 24</t>
  </si>
  <si>
    <t>Salaried Employees</t>
  </si>
  <si>
    <t>3b x 24 / 52</t>
  </si>
  <si>
    <t>3d</t>
  </si>
  <si>
    <t>3e</t>
  </si>
  <si>
    <t>Hourly or Salaried?</t>
  </si>
  <si>
    <t>Multiplier</t>
  </si>
  <si>
    <t># Hours per Year</t>
  </si>
  <si>
    <t>8 or 24 Weeks</t>
  </si>
  <si>
    <t># Weeks per Year</t>
  </si>
  <si>
    <t>Wage Reduction Amounts for Salaried and Hourly Ees</t>
  </si>
  <si>
    <t>2b equal to or greater than 2a?</t>
  </si>
  <si>
    <t>75% TEST</t>
  </si>
  <si>
    <t>Note that healthcare expenses for owners are NOT ALLOWABLE EXPENSIES- they are considered part of compensation.</t>
  </si>
  <si>
    <t>INSTRUCTIONS</t>
  </si>
  <si>
    <t>YELLOW</t>
  </si>
  <si>
    <t>GREEN</t>
  </si>
  <si>
    <t>TURQUOISE</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</si>
  <si>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</si>
  <si>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</si>
  <si>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</si>
  <si>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</si>
  <si>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</si>
  <si>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</si>
  <si>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</si>
  <si>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</si>
  <si>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</si>
  <si>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</si>
  <si>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</si>
  <si>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</si>
  <si>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</si>
  <si>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</si>
  <si>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</si>
  <si>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</si>
  <si>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</si>
  <si>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If the entry for step 4 is greater than or equal to step 2, enter 1.0 on line 13 of PPP Schedule A; the FTE Reduction Safe Harbor 2 has been satisfied.  Otherwise, FTE Reduction Safe Harbor 2 does not apply and the Borrower must complete line 13 of PPP Schedule A by dividing line 12 by line 11 of that schedule.</t>
  </si>
  <si>
    <t>EE portion Annualized</t>
  </si>
  <si>
    <t>Est ER 401(k) monthly</t>
  </si>
  <si>
    <t>Column A</t>
  </si>
  <si>
    <t>TABLE 1</t>
  </si>
  <si>
    <t>TABLE 2</t>
  </si>
  <si>
    <t>TABLE 3</t>
  </si>
  <si>
    <t>Column B</t>
  </si>
  <si>
    <t>Enter the 2020 first quarter (Jan 1 - March 31) Total Gross Payroll amount for each employee</t>
  </si>
  <si>
    <t>Enter the 2019 Total Gross Payroll Amount for each employee that was used for the calculation of the loan amount.</t>
  </si>
  <si>
    <t>Column C</t>
  </si>
  <si>
    <t>Column E-J</t>
  </si>
  <si>
    <t>Row 1</t>
  </si>
  <si>
    <t>In Column E, Enter the date range for your Covered Period or Alternative Covered Period</t>
  </si>
  <si>
    <t xml:space="preserve">In row 4 enter the date ranges for each of the payroll periods that will be included in the Covered Period (or Alternate Covered Period). </t>
  </si>
  <si>
    <t>In row 55 enter the number of weeks in each pay period</t>
  </si>
  <si>
    <t>In row 54 enter the date eache payroll is actually paid</t>
  </si>
  <si>
    <t>In the rows highlighted in green, on each payday, enter the gross payroll amount that corresponds to each employee and owner in the appropriate column.</t>
  </si>
  <si>
    <t>Compare Capped Amount to Adjusted 2020 Q1 Earnings</t>
  </si>
  <si>
    <t xml:space="preserve">When all of the pay periods are included, it will automatically total </t>
  </si>
  <si>
    <t>Column K</t>
  </si>
  <si>
    <t>If any employees exceed the proportional 100K cap, or the Owners cap in column K, change the amount in column L to reflect the cap</t>
  </si>
  <si>
    <t>Column L</t>
  </si>
  <si>
    <t>M</t>
  </si>
  <si>
    <t>Column M</t>
  </si>
  <si>
    <t xml:space="preserve">This compares the capped compensation during the Covered Period to a proportionate amount paid during the first quarter.  Highlight any person who is at less than 75% as there will be a reduction. </t>
  </si>
  <si>
    <t>Column N</t>
  </si>
  <si>
    <t>This subtracts the full compensation from the maximum allowable compensation, and can be used to track the overall allowable payroll dollars that are being calculated.</t>
  </si>
  <si>
    <t>Row 3</t>
  </si>
  <si>
    <t>Column B - D</t>
  </si>
  <si>
    <t>Number of Pay Periods per year</t>
  </si>
  <si>
    <t>Row 36</t>
  </si>
  <si>
    <t>Note that the allowable Healthcare premim will subtract out any that is attributable to owners</t>
  </si>
  <si>
    <t>Actual Amount Paid</t>
  </si>
  <si>
    <t>Column B and E</t>
  </si>
  <si>
    <t>Column F</t>
  </si>
  <si>
    <t>Coumn G</t>
  </si>
  <si>
    <t>Column X</t>
  </si>
  <si>
    <t xml:space="preserve">Highlight anyone who came out less than 75% </t>
  </si>
  <si>
    <t>Column Z</t>
  </si>
  <si>
    <t>Column AB</t>
  </si>
  <si>
    <t>Is 2b greater than or equal to 2a? Write yes or no</t>
  </si>
  <si>
    <t>Enter the amount of actual compensation from Jan 1, 2020 - Feb 14, 2020 - this is 2a</t>
  </si>
  <si>
    <t>Enter the amount of actual compensation from Feb 15, 2020 -April 26, 2020 - this is 2b</t>
  </si>
  <si>
    <t>Column AF</t>
  </si>
  <si>
    <t>Column AD</t>
  </si>
  <si>
    <t>Enter the total amount paid to the employee from Jan 1, 2020 - the end of the Covered Period</t>
  </si>
  <si>
    <t>Column AL</t>
  </si>
  <si>
    <t>Column AN</t>
  </si>
  <si>
    <t>Enter the average number of hours worked per week for the first quarter for each hourly employee</t>
  </si>
  <si>
    <t>Column AO and AP</t>
  </si>
  <si>
    <t>Column AQ</t>
  </si>
  <si>
    <t>For each salaried employee who came up with a positive result in Column AL, copy down the formula from Row 9</t>
  </si>
  <si>
    <t>Column AR</t>
  </si>
  <si>
    <t>This will show the salary/hourly wage reduction amount which will then link to Table 1</t>
  </si>
  <si>
    <t>For each hourly employee who came up with a positive result in Column AL, copy down the formula from Row 9 for each column, respectively. AP is set at 24 weeks but if you need it to be at 8 weeks, change the formula link to $AP$4 instead of $AP$5</t>
  </si>
  <si>
    <t>Column AU - BF</t>
  </si>
  <si>
    <t>For each person, enter the number of hours worked per week</t>
  </si>
  <si>
    <t>Column AT</t>
  </si>
  <si>
    <t>Column BJ</t>
  </si>
  <si>
    <t>The FTE calculations will link over to the appropriate tables</t>
  </si>
  <si>
    <t>Enter your total average FTE between February 15, 2020 and April 26, 2020.  Follow the same method that was used to calcluate Average FTE in the PPP Schedule A Worksheet Tables.  Sum across all employees and enter:</t>
  </si>
  <si>
    <t>Enter the employee names.  Note that Table 1 is for employees who earned less than 100K in 2019 and Table 2 is for employees who earned 100K or more in 2019.  Table 3 is for Owners. If there are rows not needed, you can just leave them blank.</t>
  </si>
  <si>
    <t>COLOR KEY</t>
  </si>
  <si>
    <t xml:space="preserve">N </t>
  </si>
  <si>
    <t>P</t>
  </si>
  <si>
    <t>Q</t>
  </si>
  <si>
    <t>R</t>
  </si>
  <si>
    <t>S</t>
  </si>
  <si>
    <t>T</t>
  </si>
  <si>
    <t>R / D</t>
  </si>
  <si>
    <t>$ difference between actual earnings versus limit</t>
  </si>
  <si>
    <t>R - Q</t>
  </si>
  <si>
    <t>Number of Weeks</t>
  </si>
  <si>
    <t>Total FTEs EEs &lt; 100K</t>
  </si>
  <si>
    <t>Total FTEs EEs &gt; 100K</t>
  </si>
  <si>
    <t>Total FTEs - All EEs</t>
  </si>
  <si>
    <t>Total FTEs - EEs + Owners</t>
  </si>
  <si>
    <t>For SBA PPP, FTE is considered 40 hours.</t>
  </si>
  <si>
    <t>WHITE</t>
  </si>
  <si>
    <t>Safe Harbor Calculations</t>
  </si>
  <si>
    <t>FTE Calculations</t>
  </si>
  <si>
    <t>Total Payroll - Covered Period</t>
  </si>
  <si>
    <t>Number of Hours</t>
  </si>
  <si>
    <t>Total FTEs - Owners</t>
  </si>
  <si>
    <t>Owner 3</t>
  </si>
  <si>
    <t>Requires manual data entry (dates, names, hours, payroll journal figures, etc.) from other sources</t>
  </si>
  <si>
    <t>Requires manual entry of payroll amounts for each employee for the Covered Period or Alternate Covered Period</t>
  </si>
  <si>
    <t>Most of the figures will link over from Schedule A Worksheet.  However toward the bottom of the page you will need to manually enter the answers to some FTE and Safe Harbor questions.</t>
  </si>
  <si>
    <t>Most of the figures will link over from Schedule A Calcs.  However toward the bottom of the page you will need to manually enter the answers to some FTE questions.</t>
  </si>
  <si>
    <t>Estimated Loan Amount</t>
  </si>
  <si>
    <t xml:space="preserve">Disclaimer: I/We are not CPA's or Attorneys and while you are free to use the tool, we are not able to assist you with these calculations. </t>
  </si>
  <si>
    <t>For the best advice, seek out and consult with a licensed and registered CPA.</t>
  </si>
  <si>
    <t xml:space="preserve">We make no warrant as to the accuracy or reliability of this software. You assume any and all liabilities associated with its use. </t>
  </si>
  <si>
    <t>SBA PAYROLL PROTECTION PROGRAM - LOAN FORGIVENESS APPLICATION revision 8/27/2020</t>
  </si>
  <si>
    <t>DISCLAIMER</t>
  </si>
  <si>
    <t>VERSION HISTORY</t>
  </si>
  <si>
    <t>This is the original published revision. Filename is SBA Expenses and Forgiveness Form.xlsx</t>
  </si>
  <si>
    <t>DATE PAID</t>
  </si>
  <si>
    <t>Payroll Period Date Range</t>
  </si>
  <si>
    <t>Date Range: Date - Date</t>
  </si>
  <si>
    <t>Vision premium (Health Insurance Benefit) - ER portion only</t>
  </si>
  <si>
    <t>Check # or Credit Card or ACH or Bank Withdrawal</t>
  </si>
  <si>
    <t>Landlord</t>
  </si>
  <si>
    <t>Rent</t>
  </si>
  <si>
    <t>invoice + record of payment</t>
  </si>
  <si>
    <t>lease + record of payment</t>
  </si>
  <si>
    <t>Yes / No</t>
  </si>
  <si>
    <t>Date - Week 1</t>
  </si>
  <si>
    <t>Date - Week 2</t>
  </si>
  <si>
    <t>Date - Week 3</t>
  </si>
  <si>
    <t>Date - Week 4</t>
  </si>
  <si>
    <t>Date - Week 5</t>
  </si>
  <si>
    <t>Date - Week 6</t>
  </si>
  <si>
    <t>Date - Week 7</t>
  </si>
  <si>
    <t>Date - Week 8</t>
  </si>
  <si>
    <t>Date - Week 9</t>
  </si>
  <si>
    <t>Date - Week 10</t>
  </si>
  <si>
    <t>Date - Week 11</t>
  </si>
  <si>
    <t>Date - Week 12</t>
  </si>
  <si>
    <t>Date - Week 13</t>
  </si>
  <si>
    <t>Date - Week 14</t>
  </si>
  <si>
    <t>Date - Week 15</t>
  </si>
  <si>
    <t>Date - Week 16</t>
  </si>
  <si>
    <t>Date - Week 17</t>
  </si>
  <si>
    <t>Date - Week 18</t>
  </si>
  <si>
    <t>Payroll Dates</t>
  </si>
  <si>
    <t>Hourly/Salaried</t>
  </si>
  <si>
    <t>These are the payroll amounts that were transmitted during Covered Period.</t>
  </si>
  <si>
    <t>You will need to compare the result against a limit (such as 75% of prior earnings or the maximum allowable earnings) and adjust it or note it accordingly.  It will be helpful to highlight the cell after you have adjusted it.</t>
  </si>
  <si>
    <t>Enter the name of each healthcare carrier</t>
  </si>
  <si>
    <t>Enter the monthly premium paid to each carrier</t>
  </si>
  <si>
    <t>For each person that pays a portion of his/her own healthcare premium, enter the amount per pay period in the appropriate row/column</t>
  </si>
  <si>
    <t>Enter the number of pay periods in a year for which healthcare payroll deductions are taken</t>
  </si>
  <si>
    <t>Should you wish to use the Health Ins. Data figures, they will link over to this spot.  If the numbers change month by month you can just write over them.  Note that Column B is ALLOWABLE only and will subtract out the employee portion.</t>
  </si>
  <si>
    <t>For other expenses below (Retirement, Mortgage, Rent, Utilities) you need to manually type in the paid amount in column E and the allowable amount in column B.  It will carry through to the allowable column (B).  If you determine a different amount is allowable, then you can write over the figure in column B.</t>
  </si>
  <si>
    <t>Highlight anyone who came up with a positive amount as a result.  These are people for whom you will need to calculate a Salary/Hourly Wage Reduction.</t>
  </si>
  <si>
    <t>For each person on your list, make sure there is a 1 in the count column (note that if you have fewer employees, leave the 0 here in any row that does not correspond to an employee)</t>
  </si>
  <si>
    <t>PINK</t>
  </si>
  <si>
    <t>Please note that you will initally see some fields that show #DIV/0! as a result.  Once you start populating the yellow, green and pink fields, the formulas should start to link into the result fields and show the correct number.</t>
  </si>
  <si>
    <t>EXPENSE DATA</t>
  </si>
  <si>
    <t>GENERAL INSTRUCTIONS and SUGGESTED ORDER OF INPUT - see details below</t>
  </si>
  <si>
    <t>Step 1. Enter the names and payroll information into the yellow cells in the Payroll Data worksheet</t>
  </si>
  <si>
    <t>Step 2. Information you enter in the Health. Ins. Data worksheet will calculate the employer-paid portion of healthcare premium expenses.  Employee paid premium is not allowable, nor is any healthcare premium that is paid for owners.</t>
  </si>
  <si>
    <t>Step 3. Enter the actual and allowable expenses in the Expense Data worksheet.  Note that Healthcare premium will carry forward from step 2.</t>
  </si>
  <si>
    <t>Step 4. Use Schedule A Calcs worksheet to apply maximum limits, calulate FTEs, peform Safe Harbor calculations, etc. that will be needed in the Schedule A Worksheet part of the forgiveness application</t>
  </si>
  <si>
    <t>Step 5. Schedule A Worksheet will be populated by Schedule A Calcs</t>
  </si>
  <si>
    <t>Step 6. PPP Schedule A will be populated by Schedule A Worksheet and you will also need to perform a Safe Harbor 2 evaluation.</t>
  </si>
  <si>
    <t>Step 7. Forgiveness Amount Calc will be populated by a variety of worksheets and you will need to perform a final determination of the applicable forgiveness amount.</t>
  </si>
  <si>
    <t>Step 1. PAYROLL DATA</t>
  </si>
  <si>
    <t>Step 2. HEALTH INS. DATA</t>
  </si>
  <si>
    <t>Step 3. EXPENSE DATA</t>
  </si>
  <si>
    <t>Step 4. SCHEDULE A CALCS</t>
  </si>
  <si>
    <t>Step 5. SCHEDULE A WORKSHEET</t>
  </si>
  <si>
    <t>Step 6. PPP SCHEDULE A</t>
  </si>
  <si>
    <t>Step 7. FORGIVENESS AMOUNT CALC</t>
  </si>
  <si>
    <t>The result or formula will generally carry through from a different cell and/or page, and you will not usually need to manually enter any value (except in the case of comparing limits).  For instance if the formula reveals a person is at less than 75% compensation, compared to first quarter, you can highlight the number here.</t>
  </si>
  <si>
    <t>Step 8. Use the figures from Schedule A Worksheet, PPP Schedule A and Forgiveness Amount Calc tabs to help complete your Forgiveness Application.  There will be other sections of the application that you will need to complete, initial and sign.</t>
  </si>
  <si>
    <t>Note that if your list of employees is too long to fit on the actual application sheet, you can print this worksheet to submit along with your application.</t>
  </si>
  <si>
    <t>Anticipate what type of information may be needed as documentation (the invoice, the lease, a journal entry, etc.). Mark it here to create a list of what other information you may need to produce for the lender.</t>
  </si>
  <si>
    <t>It will be good to note the check number, or if it was a credit card, ACH, automatic withdrawal from your bank, etc. as you may need documentation of the actual payment.</t>
  </si>
  <si>
    <t>A sample value has been entered but you may need to change it to match up with your company's needs (i.e. 2-week pay period is entered but yours is 1-week pay period, change from 2 to 1)</t>
  </si>
  <si>
    <t>Total Number of Weeks in Covered Period</t>
  </si>
  <si>
    <t>sum (E through P)</t>
  </si>
  <si>
    <t>Note at the bottom of this section it will add up the expenses in the payroll and non-payroll categories.</t>
  </si>
  <si>
    <t xml:space="preserve">Line 9 </t>
  </si>
  <si>
    <t>Enter the amount of the SBA PPP Loan</t>
  </si>
  <si>
    <t>Compare Lines 8, 9 and 10.  Enter the smallest amount of the three here.  This is the amount that should be forgiven.</t>
  </si>
  <si>
    <t>The majority of the figures will link over from Schedule A Worksheet and Expense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</si>
</sst>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0%"/>
    <numFmt numFmtId="165" formatCode="&quot;$&quot;#,##0.00"/>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1"/>
      <color rgb="FFC00000"/>
      <name val="Calibri"/>
      <family val="2"/>
      <scheme val="minor"/>
    </font>
    <font>
      <sz val="8"/>
      <name val="Calibri"/>
      <family val="2"/>
      <scheme val="minor"/>
    </font>
    <font>
      <b/>
      <sz val="11"/>
      <color rgb="FFFF0000"/>
      <name val="Calibri"/>
      <family val="2"/>
      <scheme val="minor"/>
    </font>
    <font>
      <b/>
      <sz val="12"/>
      <color rgb="FF0000FF"/>
      <name val="Calibri"/>
      <family val="2"/>
      <scheme val="minor"/>
    </font>
    <font>
      <sz val="11"/>
      <name val="Calibri"/>
      <family val="2"/>
      <scheme val="minor"/>
    </font>
    <font>
      <b/>
      <i/>
      <sz val="11"/>
      <color theme="1"/>
      <name val="Calibri"/>
      <family val="2"/>
      <scheme val="minor"/>
    </font>
    <font>
      <b/>
      <sz val="18"/>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2"/>
      <name val="Calibri"/>
      <family val="2"/>
      <scheme val="minor"/>
    </font>
    <font>
      <b/>
      <sz val="11"/>
      <color theme="9" tint="-0.249977111117893"/>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9"/>
      <name val="Calibri"/>
      <family val="2"/>
      <scheme val="minor"/>
    </font>
    <font>
      <b/>
      <sz val="14"/>
      <name val="Calibri"/>
      <family val="2"/>
      <scheme val="minor"/>
    </font>
  </fonts>
  <fills count="11">
    <fill>
      <patternFill patternType="none"/>
    </fill>
    <fill>
      <patternFill patternType="gray125"/>
    </fill>
    <fill>
      <patternFill patternType="solid">
        <fgColor rgb="FF99FFCC"/>
        <bgColor indexed="64"/>
      </patternFill>
    </fill>
    <fill>
      <patternFill patternType="solid">
        <fgColor rgb="FFFFFF00"/>
        <bgColor indexed="64"/>
      </patternFill>
    </fill>
    <fill>
      <patternFill patternType="solid">
        <fgColor rgb="FFCCCCFF"/>
        <bgColor indexed="64"/>
      </patternFill>
    </fill>
    <fill>
      <patternFill patternType="solid">
        <fgColor theme="1"/>
        <bgColor indexed="64"/>
      </patternFill>
    </fill>
    <fill>
      <patternFill patternType="solid">
        <fgColor theme="0" tint="-0.14999847407452621"/>
        <bgColor indexed="64"/>
      </patternFill>
    </fill>
    <fill>
      <patternFill patternType="solid">
        <fgColor rgb="FF66FFFF"/>
        <bgColor indexed="64"/>
      </patternFill>
    </fill>
    <fill>
      <patternFill patternType="solid">
        <fgColor rgb="FF0033CC"/>
        <bgColor indexed="64"/>
      </patternFill>
    </fill>
    <fill>
      <patternFill patternType="solid">
        <fgColor theme="5" tint="0.39997558519241921"/>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6">
    <xf numFmtId="0" fontId="0" fillId="0" borderId="0" xfId="0"/>
    <xf numFmtId="44" fontId="0" fillId="0" borderId="0" xfId="1" applyFont="1"/>
    <xf numFmtId="0" fontId="0" fillId="0" borderId="0" xfId="0" applyAlignment="1">
      <alignment horizontal="center"/>
    </xf>
    <xf numFmtId="44" fontId="0" fillId="0" borderId="1" xfId="1" applyFont="1" applyBorder="1"/>
    <xf numFmtId="0" fontId="0" fillId="0" borderId="1" xfId="0" applyBorder="1"/>
    <xf numFmtId="0" fontId="0" fillId="0" borderId="0" xfId="0" applyAlignment="1">
      <alignment vertical="center"/>
    </xf>
    <xf numFmtId="0" fontId="2" fillId="0" borderId="0" xfId="0" applyFont="1" applyFill="1" applyBorder="1" applyAlignment="1">
      <alignment horizontal="center" vertical="center"/>
    </xf>
    <xf numFmtId="14" fontId="0" fillId="0" borderId="0" xfId="0" applyNumberFormat="1" applyAlignment="1">
      <alignment horizontal="center" vertical="center"/>
    </xf>
    <xf numFmtId="44" fontId="0" fillId="0" borderId="0" xfId="1" applyFont="1" applyAlignment="1">
      <alignment vertical="center"/>
    </xf>
    <xf numFmtId="44" fontId="0" fillId="0" borderId="1" xfId="1" applyFont="1" applyBorder="1"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vertical="center"/>
    </xf>
    <xf numFmtId="164" fontId="0" fillId="0" borderId="1" xfId="2" applyNumberFormat="1" applyFont="1" applyBorder="1" applyAlignment="1">
      <alignment horizontal="center" vertical="center"/>
    </xf>
    <xf numFmtId="14" fontId="0" fillId="0" borderId="0" xfId="0" applyNumberFormat="1" applyAlignment="1">
      <alignment horizontal="left" vertical="center" indent="1"/>
    </xf>
    <xf numFmtId="14" fontId="2" fillId="0" borderId="0" xfId="0" applyNumberFormat="1" applyFont="1" applyAlignment="1">
      <alignment horizontal="left" vertical="center"/>
    </xf>
    <xf numFmtId="44" fontId="0" fillId="0" borderId="1" xfId="1" applyFont="1" applyBorder="1" applyAlignment="1">
      <alignment horizontal="center"/>
    </xf>
    <xf numFmtId="44" fontId="2" fillId="0" borderId="0" xfId="1" applyFont="1" applyAlignment="1">
      <alignment vertical="center"/>
    </xf>
    <xf numFmtId="0" fontId="3" fillId="0" borderId="0" xfId="0" applyFont="1" applyAlignment="1">
      <alignment vertical="center"/>
    </xf>
    <xf numFmtId="0" fontId="7" fillId="0" borderId="1" xfId="0" applyFont="1" applyBorder="1" applyAlignment="1">
      <alignment vertical="center"/>
    </xf>
    <xf numFmtId="44" fontId="0" fillId="0" borderId="1" xfId="0" applyNumberFormat="1" applyBorder="1" applyAlignment="1">
      <alignment vertical="center"/>
    </xf>
    <xf numFmtId="44" fontId="8" fillId="0" borderId="1" xfId="0" applyNumberFormat="1" applyFont="1" applyBorder="1" applyAlignment="1">
      <alignment vertical="center"/>
    </xf>
    <xf numFmtId="0" fontId="5" fillId="0" borderId="1" xfId="0" applyFont="1" applyBorder="1" applyAlignment="1">
      <alignment vertical="center"/>
    </xf>
    <xf numFmtId="44" fontId="2" fillId="0" borderId="1" xfId="0" applyNumberFormat="1" applyFont="1" applyBorder="1" applyAlignment="1">
      <alignment vertical="center"/>
    </xf>
    <xf numFmtId="164" fontId="0" fillId="0" borderId="1" xfId="2" applyNumberFormat="1" applyFont="1" applyFill="1" applyBorder="1" applyAlignment="1">
      <alignment horizontal="center" vertical="center"/>
    </xf>
    <xf numFmtId="164" fontId="2" fillId="0" borderId="1" xfId="2" applyNumberFormat="1" applyFont="1" applyFill="1" applyBorder="1" applyAlignment="1">
      <alignment horizontal="center" vertical="center"/>
    </xf>
    <xf numFmtId="164" fontId="2" fillId="0" borderId="1" xfId="2" applyNumberFormat="1" applyFont="1" applyBorder="1" applyAlignment="1">
      <alignment horizontal="center" vertical="center"/>
    </xf>
    <xf numFmtId="44" fontId="0" fillId="0" borderId="0" xfId="0" applyNumberFormat="1" applyAlignment="1">
      <alignment vertical="center"/>
    </xf>
    <xf numFmtId="165" fontId="0" fillId="0" borderId="1" xfId="0" applyNumberFormat="1" applyBorder="1" applyAlignment="1">
      <alignment horizontal="center" vertical="center"/>
    </xf>
    <xf numFmtId="44" fontId="0" fillId="0" borderId="1" xfId="1" applyFont="1" applyBorder="1" applyAlignment="1">
      <alignment horizontal="center" vertical="center"/>
    </xf>
    <xf numFmtId="0" fontId="0" fillId="0" borderId="0" xfId="0" applyBorder="1" applyAlignment="1">
      <alignment vertical="center"/>
    </xf>
    <xf numFmtId="44" fontId="2" fillId="0" borderId="1" xfId="1" applyFont="1" applyBorder="1"/>
    <xf numFmtId="0" fontId="2" fillId="0" borderId="1" xfId="0" applyFont="1" applyBorder="1"/>
    <xf numFmtId="0" fontId="2" fillId="0" borderId="0" xfId="0" applyFont="1"/>
    <xf numFmtId="0" fontId="0" fillId="0" borderId="0" xfId="0" applyBorder="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44" fontId="0" fillId="0" borderId="1" xfId="0" applyNumberFormat="1" applyBorder="1" applyAlignment="1">
      <alignment horizontal="center" vertical="center"/>
    </xf>
    <xf numFmtId="7" fontId="0" fillId="2" borderId="1" xfId="1"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vertical="center"/>
    </xf>
    <xf numFmtId="0" fontId="2" fillId="6" borderId="1" xfId="0" applyFont="1" applyFill="1" applyBorder="1" applyAlignment="1">
      <alignment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0" fillId="0" borderId="0" xfId="0" applyNumberFormat="1" applyAlignment="1">
      <alignment vertical="center"/>
    </xf>
    <xf numFmtId="49" fontId="2" fillId="0" borderId="0" xfId="0" applyNumberFormat="1"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0" borderId="0" xfId="0" applyFill="1" applyAlignment="1">
      <alignment vertical="center"/>
    </xf>
    <xf numFmtId="3"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49" fontId="2" fillId="0" borderId="0" xfId="0" applyNumberFormat="1" applyFont="1" applyFill="1" applyBorder="1" applyAlignment="1">
      <alignment horizontal="center" vertical="center" wrapText="1"/>
    </xf>
    <xf numFmtId="44" fontId="0" fillId="0" borderId="0" xfId="0" applyNumberFormat="1" applyFill="1" applyBorder="1" applyAlignment="1">
      <alignment vertical="center"/>
    </xf>
    <xf numFmtId="44" fontId="0" fillId="0" borderId="1" xfId="0" applyNumberFormat="1" applyFill="1" applyBorder="1" applyAlignment="1">
      <alignment vertical="center"/>
    </xf>
    <xf numFmtId="0" fontId="2" fillId="0" borderId="0" xfId="0" applyFont="1" applyFill="1" applyAlignment="1">
      <alignment horizontal="center" vertical="center"/>
    </xf>
    <xf numFmtId="44" fontId="2" fillId="0" borderId="0" xfId="0" applyNumberFormat="1" applyFont="1" applyFill="1" applyBorder="1" applyAlignment="1">
      <alignment vertical="center"/>
    </xf>
    <xf numFmtId="0" fontId="2" fillId="0" borderId="0" xfId="0" applyFont="1" applyFill="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vertical="top" wrapText="1"/>
    </xf>
    <xf numFmtId="44" fontId="0" fillId="0" borderId="1" xfId="1" applyFont="1" applyBorder="1" applyAlignment="1">
      <alignment horizontal="left" vertical="center"/>
    </xf>
    <xf numFmtId="0" fontId="0" fillId="0" borderId="0" xfId="0" applyBorder="1" applyAlignment="1">
      <alignment vertical="top"/>
    </xf>
    <xf numFmtId="0" fontId="0" fillId="0" borderId="0" xfId="0" applyFill="1" applyBorder="1" applyAlignment="1">
      <alignment vertical="top"/>
    </xf>
    <xf numFmtId="44" fontId="0" fillId="0" borderId="1" xfId="1" applyFont="1" applyFill="1" applyBorder="1" applyAlignment="1">
      <alignment vertical="center"/>
    </xf>
    <xf numFmtId="0" fontId="0" fillId="0" borderId="1" xfId="0" applyBorder="1" applyAlignment="1">
      <alignment horizontal="center"/>
    </xf>
    <xf numFmtId="0" fontId="0" fillId="6" borderId="6" xfId="0" applyFill="1" applyBorder="1" applyAlignment="1">
      <alignment vertical="center"/>
    </xf>
    <xf numFmtId="44" fontId="0" fillId="5" borderId="4" xfId="1" applyFont="1" applyFill="1" applyBorder="1" applyAlignment="1">
      <alignment vertical="center"/>
    </xf>
    <xf numFmtId="0" fontId="2" fillId="0" borderId="8" xfId="0" applyFont="1" applyBorder="1" applyAlignment="1">
      <alignment vertical="center"/>
    </xf>
    <xf numFmtId="0" fontId="0" fillId="5" borderId="4" xfId="0" applyFill="1" applyBorder="1" applyAlignment="1">
      <alignment vertical="center"/>
    </xf>
    <xf numFmtId="1" fontId="0" fillId="0" borderId="5" xfId="0" applyNumberFormat="1" applyFill="1" applyBorder="1" applyAlignment="1">
      <alignment horizontal="center" vertical="center"/>
    </xf>
    <xf numFmtId="0" fontId="2" fillId="0" borderId="8" xfId="0" applyFont="1" applyBorder="1" applyAlignment="1">
      <alignment horizontal="center" vertical="center"/>
    </xf>
    <xf numFmtId="7" fontId="0" fillId="0" borderId="1" xfId="1" applyNumberFormat="1" applyFont="1" applyFill="1" applyBorder="1" applyAlignment="1">
      <alignment horizontal="center" vertical="center"/>
    </xf>
    <xf numFmtId="44" fontId="0" fillId="0" borderId="0" xfId="1" applyFont="1" applyBorder="1" applyAlignment="1">
      <alignment vertical="center"/>
    </xf>
    <xf numFmtId="49" fontId="0" fillId="0" borderId="0" xfId="0" applyNumberFormat="1" applyBorder="1" applyAlignment="1">
      <alignment vertical="center" wrapText="1"/>
    </xf>
    <xf numFmtId="49" fontId="0" fillId="0" borderId="0" xfId="0" applyNumberFormat="1" applyFill="1" applyBorder="1" applyAlignment="1">
      <alignment vertical="center" wrapText="1"/>
    </xf>
    <xf numFmtId="49" fontId="0" fillId="0" borderId="0" xfId="0" applyNumberFormat="1" applyBorder="1" applyAlignment="1">
      <alignment horizontal="left" vertical="center" wrapText="1"/>
    </xf>
    <xf numFmtId="14" fontId="3" fillId="0" borderId="0" xfId="0" applyNumberFormat="1" applyFont="1" applyFill="1" applyBorder="1" applyAlignment="1">
      <alignment horizontal="center" vertical="center"/>
    </xf>
    <xf numFmtId="7" fontId="0" fillId="0" borderId="1" xfId="1" applyNumberFormat="1" applyFont="1" applyBorder="1" applyAlignment="1">
      <alignment vertical="center"/>
    </xf>
    <xf numFmtId="44" fontId="0" fillId="3" borderId="1" xfId="1" applyFont="1" applyFill="1" applyBorder="1" applyAlignment="1">
      <alignment vertical="center"/>
    </xf>
    <xf numFmtId="0" fontId="2" fillId="0" borderId="0" xfId="0" applyFont="1" applyFill="1" applyBorder="1" applyAlignment="1">
      <alignment vertical="center"/>
    </xf>
    <xf numFmtId="49" fontId="0" fillId="0" borderId="0" xfId="0" applyNumberFormat="1" applyFill="1" applyBorder="1" applyAlignment="1">
      <alignment horizontal="left" vertical="center" wrapText="1"/>
    </xf>
    <xf numFmtId="14" fontId="0" fillId="0" borderId="0" xfId="0" applyNumberFormat="1" applyAlignment="1">
      <alignment horizontal="left" vertical="center"/>
    </xf>
    <xf numFmtId="14" fontId="0" fillId="0" borderId="1" xfId="0" applyNumberFormat="1" applyBorder="1" applyAlignment="1">
      <alignment horizontal="left" vertical="center" wrapText="1"/>
    </xf>
    <xf numFmtId="14" fontId="0" fillId="0" borderId="0" xfId="0" applyNumberFormat="1" applyBorder="1" applyAlignment="1">
      <alignment horizontal="left" vertical="center" wrapText="1"/>
    </xf>
    <xf numFmtId="14" fontId="2" fillId="0" borderId="1" xfId="0" applyNumberFormat="1" applyFont="1" applyBorder="1" applyAlignment="1">
      <alignment horizontal="left" vertical="center" wrapText="1"/>
    </xf>
    <xf numFmtId="44" fontId="2" fillId="0" borderId="1" xfId="1" applyFont="1" applyBorder="1" applyAlignment="1">
      <alignment vertical="center"/>
    </xf>
    <xf numFmtId="14" fontId="3" fillId="0" borderId="0" xfId="0" applyNumberFormat="1" applyFont="1" applyAlignment="1">
      <alignment horizontal="left" vertical="center"/>
    </xf>
    <xf numFmtId="44" fontId="8" fillId="0" borderId="0" xfId="0" applyNumberFormat="1" applyFont="1" applyFill="1" applyBorder="1" applyAlignment="1">
      <alignment vertical="center"/>
    </xf>
    <xf numFmtId="0" fontId="0" fillId="0" borderId="0" xfId="0" applyFill="1" applyAlignment="1">
      <alignment horizontal="center" vertical="center" wrapText="1"/>
    </xf>
    <xf numFmtId="44" fontId="2" fillId="0" borderId="7" xfId="1" applyFont="1" applyBorder="1" applyAlignment="1">
      <alignment vertical="center"/>
    </xf>
    <xf numFmtId="49" fontId="2" fillId="0" borderId="1" xfId="0" applyNumberFormat="1" applyFont="1" applyFill="1" applyBorder="1" applyAlignment="1">
      <alignment horizontal="center" vertical="center" wrapText="1"/>
    </xf>
    <xf numFmtId="166" fontId="2" fillId="0" borderId="0" xfId="0" applyNumberFormat="1" applyFont="1" applyBorder="1" applyAlignment="1">
      <alignment horizontal="center" vertical="center"/>
    </xf>
    <xf numFmtId="166" fontId="0" fillId="0" borderId="5" xfId="0" applyNumberFormat="1" applyBorder="1" applyAlignment="1">
      <alignment horizontal="center" vertical="center"/>
    </xf>
    <xf numFmtId="44" fontId="0" fillId="0" borderId="0" xfId="0" applyNumberFormat="1" applyFill="1" applyAlignment="1">
      <alignment vertical="center"/>
    </xf>
    <xf numFmtId="44" fontId="13" fillId="0" borderId="0" xfId="0" applyNumberFormat="1" applyFont="1" applyFill="1" applyAlignment="1">
      <alignment vertical="center"/>
    </xf>
    <xf numFmtId="0" fontId="14" fillId="0" borderId="0" xfId="0" applyFont="1" applyAlignment="1">
      <alignment vertical="center"/>
    </xf>
    <xf numFmtId="44" fontId="0" fillId="0" borderId="0" xfId="1" applyFont="1" applyAlignment="1">
      <alignment horizontal="center" vertical="center"/>
    </xf>
    <xf numFmtId="44" fontId="0" fillId="0" borderId="0" xfId="0" applyNumberFormat="1" applyAlignment="1">
      <alignment horizontal="center" vertical="center"/>
    </xf>
    <xf numFmtId="14" fontId="2" fillId="0" borderId="1" xfId="0" applyNumberFormat="1" applyFont="1" applyBorder="1" applyAlignment="1">
      <alignment horizontal="center" vertical="center"/>
    </xf>
    <xf numFmtId="49" fontId="2" fillId="0" borderId="0" xfId="0" applyNumberFormat="1" applyFont="1" applyBorder="1" applyAlignment="1">
      <alignment horizontal="left" vertical="center" wrapText="1"/>
    </xf>
    <xf numFmtId="0" fontId="0" fillId="0" borderId="1" xfId="0" applyBorder="1" applyAlignment="1">
      <alignment horizontal="left" indent="1"/>
    </xf>
    <xf numFmtId="0" fontId="0" fillId="0" borderId="0" xfId="0" applyAlignment="1">
      <alignment horizontal="left" vertical="center" wrapText="1"/>
    </xf>
    <xf numFmtId="0" fontId="0" fillId="0" borderId="1" xfId="0" applyBorder="1" applyAlignment="1">
      <alignment horizontal="left" vertical="center"/>
    </xf>
    <xf numFmtId="0" fontId="10" fillId="0" borderId="0" xfId="0" applyFont="1" applyAlignment="1">
      <alignment horizontal="center" vertical="center" wrapText="1"/>
    </xf>
    <xf numFmtId="44" fontId="0" fillId="0" borderId="0" xfId="1" applyFont="1" applyBorder="1" applyAlignment="1">
      <alignment vertical="top"/>
    </xf>
    <xf numFmtId="0" fontId="2" fillId="0" borderId="1" xfId="0" applyFont="1" applyBorder="1" applyAlignment="1">
      <alignment horizontal="center" vertical="center"/>
    </xf>
    <xf numFmtId="44" fontId="2" fillId="0" borderId="1" xfId="1" applyFont="1" applyBorder="1" applyAlignment="1">
      <alignment horizontal="center" vertical="center"/>
    </xf>
    <xf numFmtId="0" fontId="15" fillId="0" borderId="0" xfId="0" applyFont="1" applyAlignment="1">
      <alignment horizontal="left" vertical="center"/>
    </xf>
    <xf numFmtId="0" fontId="0" fillId="5" borderId="4" xfId="0" applyFill="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2" fontId="0" fillId="0" borderId="4" xfId="0" applyNumberFormat="1" applyBorder="1" applyAlignment="1">
      <alignment horizontal="center" vertical="center"/>
    </xf>
    <xf numFmtId="2" fontId="0" fillId="0" borderId="0" xfId="0" applyNumberFormat="1" applyAlignment="1">
      <alignment vertical="center"/>
    </xf>
    <xf numFmtId="2" fontId="0" fillId="0" borderId="0" xfId="0" applyNumberFormat="1" applyFill="1" applyAlignment="1">
      <alignment vertical="center"/>
    </xf>
    <xf numFmtId="2" fontId="2" fillId="0" borderId="1" xfId="0" applyNumberFormat="1" applyFont="1" applyBorder="1" applyAlignment="1">
      <alignment horizontal="center" vertical="center"/>
    </xf>
    <xf numFmtId="2" fontId="0" fillId="0" borderId="1" xfId="0" applyNumberFormat="1" applyFill="1" applyBorder="1" applyAlignment="1">
      <alignment horizontal="center" vertical="center"/>
    </xf>
    <xf numFmtId="2" fontId="2" fillId="0" borderId="0" xfId="0" applyNumberFormat="1" applyFont="1" applyFill="1" applyAlignment="1">
      <alignment vertical="center"/>
    </xf>
    <xf numFmtId="2" fontId="0" fillId="0" borderId="0" xfId="0" applyNumberFormat="1" applyAlignment="1">
      <alignment horizontal="left" vertical="center"/>
    </xf>
    <xf numFmtId="2" fontId="0" fillId="0" borderId="1" xfId="1"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2" fontId="0" fillId="0" borderId="4" xfId="0" applyNumberFormat="1" applyBorder="1" applyAlignment="1">
      <alignment vertical="center"/>
    </xf>
    <xf numFmtId="2" fontId="2" fillId="0" borderId="7" xfId="0" applyNumberFormat="1" applyFont="1" applyBorder="1" applyAlignment="1">
      <alignment horizontal="center" vertical="center"/>
    </xf>
    <xf numFmtId="44" fontId="0" fillId="0" borderId="1" xfId="1" applyFont="1" applyFill="1" applyBorder="1" applyAlignment="1">
      <alignment horizontal="left" vertical="center"/>
    </xf>
    <xf numFmtId="0" fontId="2" fillId="0" borderId="1" xfId="0" applyFont="1" applyBorder="1" applyAlignment="1">
      <alignment horizontal="center" vertical="center"/>
    </xf>
    <xf numFmtId="7" fontId="0" fillId="0" borderId="1" xfId="0" applyNumberFormat="1" applyBorder="1" applyAlignment="1">
      <alignment vertical="center"/>
    </xf>
    <xf numFmtId="165" fontId="0" fillId="0" borderId="1" xfId="0" applyNumberFormat="1" applyBorder="1" applyAlignment="1">
      <alignment vertical="center"/>
    </xf>
    <xf numFmtId="165" fontId="2" fillId="0" borderId="1" xfId="1" applyNumberFormat="1" applyFont="1" applyBorder="1" applyAlignment="1">
      <alignment vertical="center"/>
    </xf>
    <xf numFmtId="0" fontId="0" fillId="0" borderId="1" xfId="0" applyBorder="1" applyAlignment="1">
      <alignment horizontal="center" vertical="center"/>
    </xf>
    <xf numFmtId="44" fontId="2" fillId="0" borderId="1" xfId="1" applyFont="1" applyBorder="1" applyAlignment="1">
      <alignment horizontal="center" vertical="center"/>
    </xf>
    <xf numFmtId="165" fontId="0" fillId="0" borderId="1" xfId="0" applyNumberFormat="1" applyFont="1" applyBorder="1" applyAlignment="1">
      <alignment horizontal="center" vertical="center"/>
    </xf>
    <xf numFmtId="0" fontId="2" fillId="6" borderId="1" xfId="0" applyFont="1" applyFill="1" applyBorder="1" applyAlignment="1">
      <alignment horizontal="center" vertical="center"/>
    </xf>
    <xf numFmtId="0" fontId="0" fillId="0" borderId="1" xfId="0" applyBorder="1" applyAlignment="1">
      <alignment horizontal="center" vertical="center"/>
    </xf>
    <xf numFmtId="7" fontId="0" fillId="0" borderId="1" xfId="1" applyNumberFormat="1" applyFont="1"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xf>
    <xf numFmtId="44" fontId="0" fillId="0" borderId="0" xfId="1" applyFont="1" applyFill="1" applyBorder="1" applyAlignment="1">
      <alignment vertical="center"/>
    </xf>
    <xf numFmtId="9" fontId="0" fillId="0" borderId="0" xfId="2" applyFont="1" applyFill="1" applyBorder="1" applyAlignment="1">
      <alignment horizontal="center" vertical="center"/>
    </xf>
    <xf numFmtId="7" fontId="0" fillId="0" borderId="1" xfId="0" applyNumberFormat="1" applyFill="1" applyBorder="1" applyAlignment="1">
      <alignment vertical="center"/>
    </xf>
    <xf numFmtId="0" fontId="0" fillId="0" borderId="0" xfId="0" applyFill="1" applyBorder="1" applyAlignment="1">
      <alignment horizontal="center" vertical="center"/>
    </xf>
    <xf numFmtId="0" fontId="0" fillId="0" borderId="0" xfId="0" applyAlignment="1">
      <alignment horizontal="center" vertical="center" wrapText="1"/>
    </xf>
    <xf numFmtId="7" fontId="0" fillId="0" borderId="0" xfId="1" applyNumberFormat="1" applyFont="1" applyFill="1" applyBorder="1" applyAlignment="1">
      <alignment vertical="center"/>
    </xf>
    <xf numFmtId="0" fontId="0" fillId="0" borderId="0" xfId="0" applyFill="1" applyBorder="1" applyAlignment="1">
      <alignment horizontal="center" vertical="center"/>
    </xf>
    <xf numFmtId="0" fontId="0" fillId="0" borderId="1" xfId="0" applyBorder="1" applyAlignment="1">
      <alignment horizontal="center" vertical="center"/>
    </xf>
    <xf numFmtId="166" fontId="0" fillId="0" borderId="0" xfId="0" applyNumberFormat="1" applyBorder="1" applyAlignment="1">
      <alignment horizontal="center" vertical="center"/>
    </xf>
    <xf numFmtId="44" fontId="0" fillId="0" borderId="0" xfId="1" applyFont="1" applyBorder="1" applyAlignment="1">
      <alignment horizontal="left" vertical="center"/>
    </xf>
    <xf numFmtId="44" fontId="0" fillId="0" borderId="0" xfId="1" applyFont="1" applyBorder="1" applyAlignment="1">
      <alignment horizontal="center" vertical="center"/>
    </xf>
    <xf numFmtId="2" fontId="0" fillId="0" borderId="0" xfId="1" applyNumberFormat="1" applyFont="1" applyBorder="1" applyAlignment="1">
      <alignment horizontal="center" vertical="center"/>
    </xf>
    <xf numFmtId="44" fontId="0" fillId="0" borderId="0" xfId="1" applyFont="1" applyFill="1" applyBorder="1" applyAlignment="1">
      <alignment horizontal="left" vertical="center"/>
    </xf>
    <xf numFmtId="0" fontId="17" fillId="0" borderId="0" xfId="0" applyFont="1" applyBorder="1" applyAlignment="1">
      <alignment horizontal="center" vertical="center" wrapText="1"/>
    </xf>
    <xf numFmtId="0" fontId="0" fillId="0" borderId="0" xfId="0" applyFill="1" applyAlignment="1">
      <alignment horizontal="center" vertical="center"/>
    </xf>
    <xf numFmtId="2" fontId="0" fillId="0" borderId="0" xfId="0" applyNumberFormat="1"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44" fontId="2" fillId="0" borderId="0" xfId="0" applyNumberFormat="1" applyFont="1" applyFill="1" applyBorder="1" applyAlignment="1">
      <alignment horizontal="center" vertical="center"/>
    </xf>
    <xf numFmtId="0" fontId="0" fillId="3" borderId="1" xfId="0" applyFill="1" applyBorder="1" applyAlignment="1">
      <alignment horizontal="center" vertical="center"/>
    </xf>
    <xf numFmtId="0" fontId="0" fillId="0" borderId="0" xfId="0" applyFill="1" applyBorder="1" applyAlignment="1">
      <alignment horizontal="left" vertical="center" wrapText="1"/>
    </xf>
    <xf numFmtId="14" fontId="0" fillId="0" borderId="2" xfId="0" applyNumberFormat="1" applyFill="1" applyBorder="1" applyAlignment="1">
      <alignment horizontal="center" vertical="center"/>
    </xf>
    <xf numFmtId="0" fontId="0" fillId="0" borderId="1" xfId="0" applyFill="1" applyBorder="1" applyAlignment="1">
      <alignment vertical="center" wrapText="1"/>
    </xf>
    <xf numFmtId="49" fontId="0" fillId="0" borderId="1" xfId="1" applyNumberFormat="1" applyFont="1" applyFill="1" applyBorder="1" applyAlignment="1">
      <alignment horizontal="left" vertical="center" wrapText="1"/>
    </xf>
    <xf numFmtId="49" fontId="0" fillId="0" borderId="3" xfId="0" applyNumberFormat="1" applyFill="1" applyBorder="1" applyAlignment="1">
      <alignment horizontal="left" vertical="center" wrapText="1"/>
    </xf>
    <xf numFmtId="44" fontId="5" fillId="0" borderId="1" xfId="1" applyFont="1" applyFill="1" applyBorder="1" applyAlignment="1">
      <alignment vertical="center"/>
    </xf>
    <xf numFmtId="165" fontId="0" fillId="0" borderId="1" xfId="0" applyNumberFormat="1" applyFill="1" applyBorder="1" applyAlignment="1">
      <alignment horizontal="center" vertical="center"/>
    </xf>
    <xf numFmtId="14" fontId="2" fillId="0" borderId="1" xfId="0" applyNumberFormat="1" applyFont="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center"/>
    </xf>
    <xf numFmtId="44" fontId="5" fillId="0" borderId="0" xfId="1" applyFont="1" applyFill="1" applyBorder="1" applyAlignment="1">
      <alignment vertical="center"/>
    </xf>
    <xf numFmtId="165" fontId="0" fillId="0" borderId="0" xfId="0" applyNumberFormat="1" applyFill="1" applyBorder="1" applyAlignment="1">
      <alignment horizontal="center" vertical="center"/>
    </xf>
    <xf numFmtId="7" fontId="0" fillId="0" borderId="0" xfId="1" applyNumberFormat="1" applyFont="1" applyFill="1" applyBorder="1" applyAlignment="1">
      <alignment horizontal="center" vertical="center"/>
    </xf>
    <xf numFmtId="164" fontId="0" fillId="0" borderId="0" xfId="2" applyNumberFormat="1" applyFont="1" applyFill="1" applyBorder="1" applyAlignment="1">
      <alignment horizontal="center" vertical="center"/>
    </xf>
    <xf numFmtId="0" fontId="7" fillId="0" borderId="1" xfId="0" applyFont="1" applyFill="1" applyBorder="1" applyAlignment="1">
      <alignment vertical="center" wrapText="1"/>
    </xf>
    <xf numFmtId="165" fontId="5" fillId="0" borderId="0" xfId="1" applyNumberFormat="1" applyFont="1" applyFill="1" applyBorder="1" applyAlignment="1">
      <alignment horizontal="center" vertical="center"/>
    </xf>
    <xf numFmtId="165" fontId="2" fillId="0" borderId="1" xfId="1" applyNumberFormat="1" applyFont="1" applyBorder="1" applyAlignment="1">
      <alignment horizontal="center" vertical="center"/>
    </xf>
    <xf numFmtId="1" fontId="18" fillId="0" borderId="0" xfId="0" applyNumberFormat="1" applyFont="1" applyAlignment="1">
      <alignment vertical="center"/>
    </xf>
    <xf numFmtId="165" fontId="2" fillId="0" borderId="1" xfId="1" applyNumberFormat="1" applyFont="1" applyFill="1" applyBorder="1" applyAlignment="1">
      <alignment horizontal="center" vertical="center"/>
    </xf>
    <xf numFmtId="0" fontId="7" fillId="0" borderId="13" xfId="0" applyFont="1" applyFill="1" applyBorder="1" applyAlignment="1">
      <alignment vertical="center"/>
    </xf>
    <xf numFmtId="0" fontId="0" fillId="0" borderId="0" xfId="0" applyFont="1" applyAlignment="1">
      <alignment vertical="center"/>
    </xf>
    <xf numFmtId="0" fontId="7" fillId="0" borderId="13" xfId="0" applyFont="1" applyBorder="1" applyAlignment="1">
      <alignment vertical="center"/>
    </xf>
    <xf numFmtId="14" fontId="7" fillId="0" borderId="1" xfId="0" applyNumberFormat="1" applyFont="1" applyBorder="1" applyAlignment="1">
      <alignment horizontal="left" vertical="center"/>
    </xf>
    <xf numFmtId="165" fontId="6" fillId="0" borderId="1" xfId="0" applyNumberFormat="1" applyFont="1" applyBorder="1" applyAlignment="1">
      <alignment horizontal="center" vertical="center"/>
    </xf>
    <xf numFmtId="44" fontId="0" fillId="3" borderId="1" xfId="0" applyNumberFormat="1" applyFill="1" applyBorder="1" applyAlignment="1">
      <alignment vertical="center"/>
    </xf>
    <xf numFmtId="0" fontId="2" fillId="0" borderId="0" xfId="0" applyNumberFormat="1" applyFont="1" applyAlignment="1">
      <alignment horizontal="center" vertical="center"/>
    </xf>
    <xf numFmtId="0" fontId="2" fillId="0" borderId="0" xfId="0"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 xfId="1" applyNumberFormat="1" applyFont="1" applyBorder="1" applyAlignment="1">
      <alignment horizontal="center" vertical="center"/>
    </xf>
    <xf numFmtId="0" fontId="0" fillId="3" borderId="1" xfId="0" applyFill="1" applyBorder="1" applyAlignment="1">
      <alignment vertical="center" wrapText="1"/>
    </xf>
    <xf numFmtId="49" fontId="0" fillId="3" borderId="3" xfId="0" applyNumberFormat="1" applyFill="1" applyBorder="1" applyAlignment="1">
      <alignment horizontal="left" vertical="center" wrapText="1"/>
    </xf>
    <xf numFmtId="0" fontId="0" fillId="0" borderId="1" xfId="0" applyFill="1" applyBorder="1" applyAlignment="1">
      <alignment vertical="center"/>
    </xf>
    <xf numFmtId="7" fontId="0" fillId="0" borderId="1" xfId="0" applyNumberFormat="1" applyBorder="1" applyAlignment="1">
      <alignment horizontal="center" vertical="center"/>
    </xf>
    <xf numFmtId="1" fontId="0" fillId="0" borderId="0" xfId="0" applyNumberFormat="1" applyBorder="1" applyAlignment="1">
      <alignment horizontal="center" vertical="center"/>
    </xf>
    <xf numFmtId="44" fontId="8" fillId="0" borderId="0" xfId="0" applyNumberFormat="1" applyFont="1" applyFill="1" applyBorder="1" applyAlignment="1">
      <alignment horizontal="center" vertical="center"/>
    </xf>
    <xf numFmtId="1" fontId="0" fillId="0" borderId="0" xfId="0" applyNumberFormat="1" applyFill="1" applyBorder="1" applyAlignment="1">
      <alignment horizontal="center" vertical="center"/>
    </xf>
    <xf numFmtId="0" fontId="0" fillId="0" borderId="1" xfId="0" applyFill="1" applyBorder="1" applyAlignment="1">
      <alignment horizontal="center" vertical="center"/>
    </xf>
    <xf numFmtId="2" fontId="2" fillId="0" borderId="1" xfId="0" applyNumberFormat="1" applyFont="1" applyFill="1" applyBorder="1" applyAlignment="1">
      <alignment horizontal="center" vertical="center"/>
    </xf>
    <xf numFmtId="7" fontId="0" fillId="0" borderId="0" xfId="0" applyNumberFormat="1" applyFill="1" applyBorder="1" applyAlignment="1">
      <alignment horizontal="center" vertical="center"/>
    </xf>
    <xf numFmtId="0" fontId="0" fillId="0" borderId="0" xfId="0" applyAlignment="1">
      <alignment horizontal="left" vertical="center" wrapText="1"/>
    </xf>
    <xf numFmtId="0" fontId="2" fillId="0" borderId="0" xfId="0" applyFont="1" applyFill="1" applyBorder="1" applyAlignment="1">
      <alignment horizontal="center" vertical="center"/>
    </xf>
    <xf numFmtId="44" fontId="19" fillId="0" borderId="1" xfId="1" applyFont="1" applyBorder="1" applyAlignment="1">
      <alignment horizontal="center" vertical="center"/>
    </xf>
    <xf numFmtId="2" fontId="0" fillId="3" borderId="1" xfId="0" applyNumberFormat="1" applyFill="1" applyBorder="1" applyAlignment="1">
      <alignment horizontal="center" vertical="center"/>
    </xf>
    <xf numFmtId="0" fontId="17" fillId="0" borderId="5" xfId="0" applyFont="1" applyBorder="1" applyAlignment="1">
      <alignment horizontal="center" vertical="center" wrapText="1"/>
    </xf>
    <xf numFmtId="0" fontId="0" fillId="0" borderId="0" xfId="0" applyFill="1" applyBorder="1" applyAlignment="1">
      <alignment horizontal="left" vertical="center"/>
    </xf>
    <xf numFmtId="44" fontId="0" fillId="3" borderId="1" xfId="1" applyFont="1" applyFill="1" applyBorder="1" applyAlignment="1">
      <alignment horizontal="center" vertical="center"/>
    </xf>
    <xf numFmtId="0" fontId="10" fillId="0" borderId="0" xfId="0" applyFont="1" applyBorder="1" applyAlignment="1">
      <alignment vertical="center" wrapText="1"/>
    </xf>
    <xf numFmtId="0" fontId="2" fillId="3" borderId="0" xfId="0" applyFont="1" applyFill="1" applyAlignment="1">
      <alignment vertical="center"/>
    </xf>
    <xf numFmtId="44" fontId="0" fillId="3" borderId="0" xfId="1" applyFont="1" applyFill="1" applyAlignment="1">
      <alignment vertical="center"/>
    </xf>
    <xf numFmtId="0" fontId="5" fillId="3" borderId="1" xfId="0" applyFont="1" applyFill="1" applyBorder="1" applyAlignment="1">
      <alignment vertical="center"/>
    </xf>
    <xf numFmtId="165" fontId="8" fillId="7" borderId="1" xfId="0" applyNumberFormat="1" applyFont="1" applyFill="1" applyBorder="1" applyAlignment="1">
      <alignment horizontal="center" vertical="center"/>
    </xf>
    <xf numFmtId="165" fontId="1" fillId="3" borderId="1" xfId="1" applyNumberFormat="1" applyFont="1" applyFill="1" applyBorder="1" applyAlignment="1">
      <alignment horizontal="center" vertical="center"/>
    </xf>
    <xf numFmtId="44" fontId="2" fillId="3" borderId="1" xfId="1" applyFont="1" applyFill="1" applyBorder="1"/>
    <xf numFmtId="44" fontId="2" fillId="3" borderId="1" xfId="0" applyNumberFormat="1" applyFont="1" applyFill="1" applyBorder="1"/>
    <xf numFmtId="44" fontId="0" fillId="3" borderId="1" xfId="1" applyFont="1" applyFill="1" applyBorder="1"/>
    <xf numFmtId="44" fontId="0" fillId="3" borderId="1" xfId="0" applyNumberFormat="1" applyFill="1" applyBorder="1"/>
    <xf numFmtId="44" fontId="0" fillId="3" borderId="1" xfId="1" applyFont="1" applyFill="1" applyBorder="1" applyAlignment="1">
      <alignment horizontal="center"/>
    </xf>
    <xf numFmtId="14" fontId="0" fillId="3" borderId="2" xfId="0" applyNumberFormat="1" applyFill="1" applyBorder="1" applyAlignment="1">
      <alignment horizontal="center" vertical="center"/>
    </xf>
    <xf numFmtId="0" fontId="0" fillId="3" borderId="1" xfId="0" applyFill="1" applyBorder="1" applyAlignment="1">
      <alignment vertical="center"/>
    </xf>
    <xf numFmtId="14" fontId="20" fillId="8" borderId="1" xfId="0" applyNumberFormat="1" applyFont="1" applyFill="1" applyBorder="1" applyAlignment="1">
      <alignment horizontal="left" vertical="center"/>
    </xf>
    <xf numFmtId="44" fontId="21" fillId="8" borderId="1" xfId="1" applyFont="1" applyFill="1" applyBorder="1" applyAlignment="1">
      <alignment vertical="center"/>
    </xf>
    <xf numFmtId="44" fontId="12" fillId="3" borderId="1" xfId="1" applyFont="1" applyFill="1" applyBorder="1" applyAlignment="1">
      <alignment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49" fontId="12" fillId="3" borderId="1" xfId="1" applyNumberFormat="1" applyFont="1" applyFill="1" applyBorder="1" applyAlignment="1">
      <alignment vertical="center" wrapText="1"/>
    </xf>
    <xf numFmtId="0" fontId="2" fillId="0" borderId="1" xfId="0" applyFont="1" applyFill="1" applyBorder="1" applyAlignment="1">
      <alignment vertical="center" wrapText="1"/>
    </xf>
    <xf numFmtId="44" fontId="2" fillId="0" borderId="1" xfId="0" applyNumberFormat="1" applyFont="1" applyFill="1" applyBorder="1" applyAlignment="1">
      <alignment vertical="center"/>
    </xf>
    <xf numFmtId="14" fontId="2" fillId="0" borderId="2" xfId="0" applyNumberFormat="1" applyFont="1" applyFill="1" applyBorder="1" applyAlignment="1">
      <alignment horizontal="left" vertical="center" wrapText="1"/>
    </xf>
    <xf numFmtId="44" fontId="2" fillId="0" borderId="1" xfId="1" applyFont="1" applyFill="1" applyBorder="1" applyAlignment="1">
      <alignment vertical="center"/>
    </xf>
    <xf numFmtId="14" fontId="3" fillId="0" borderId="12"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12" fillId="3" borderId="1" xfId="0" applyNumberFormat="1" applyFont="1" applyFill="1" applyBorder="1" applyAlignment="1">
      <alignment horizontal="center" vertical="center"/>
    </xf>
    <xf numFmtId="164" fontId="0" fillId="0" borderId="0" xfId="0" applyNumberFormat="1" applyFill="1" applyAlignment="1">
      <alignment vertical="center"/>
    </xf>
    <xf numFmtId="164" fontId="0" fillId="0" borderId="6" xfId="2" applyNumberFormat="1" applyFont="1" applyFill="1" applyBorder="1" applyAlignment="1">
      <alignment horizontal="center" vertical="center"/>
    </xf>
    <xf numFmtId="0" fontId="0" fillId="0" borderId="1" xfId="0" applyFill="1" applyBorder="1" applyAlignment="1">
      <alignment horizontal="center" vertical="top"/>
    </xf>
    <xf numFmtId="49" fontId="0" fillId="3" borderId="1" xfId="0" applyNumberFormat="1" applyFill="1" applyBorder="1" applyAlignment="1">
      <alignment horizontal="center" vertical="center"/>
    </xf>
    <xf numFmtId="0" fontId="2" fillId="0" borderId="1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xf>
    <xf numFmtId="44" fontId="0" fillId="0" borderId="0" xfId="1" applyFont="1" applyFill="1" applyBorder="1" applyAlignment="1">
      <alignment horizontal="center" vertical="center"/>
    </xf>
    <xf numFmtId="44" fontId="0" fillId="0" borderId="1" xfId="1" applyFont="1" applyFill="1" applyBorder="1" applyAlignment="1">
      <alignment horizontal="center" vertical="center"/>
    </xf>
    <xf numFmtId="1" fontId="0" fillId="3" borderId="1" xfId="2" applyNumberFormat="1" applyFont="1" applyFill="1" applyBorder="1" applyAlignment="1">
      <alignment horizontal="center" vertical="center"/>
    </xf>
    <xf numFmtId="44" fontId="0" fillId="0" borderId="5" xfId="1" applyFont="1" applyFill="1" applyBorder="1" applyAlignment="1">
      <alignment horizontal="center" vertical="center"/>
    </xf>
    <xf numFmtId="1" fontId="0" fillId="3" borderId="5" xfId="2" applyNumberFormat="1" applyFont="1" applyFill="1" applyBorder="1" applyAlignment="1">
      <alignment horizontal="center" vertical="center"/>
    </xf>
    <xf numFmtId="44" fontId="0" fillId="7" borderId="1" xfId="1" applyFont="1" applyFill="1" applyBorder="1" applyAlignment="1">
      <alignment horizontal="center" vertical="center"/>
    </xf>
    <xf numFmtId="9" fontId="0" fillId="0" borderId="0" xfId="2" applyFont="1" applyFill="1" applyBorder="1" applyAlignment="1">
      <alignment vertical="center" wrapText="1"/>
    </xf>
    <xf numFmtId="44" fontId="0" fillId="0" borderId="1" xfId="1" applyNumberFormat="1" applyFont="1" applyBorder="1" applyAlignment="1">
      <alignment horizontal="center" vertical="center"/>
    </xf>
    <xf numFmtId="0" fontId="2" fillId="4" borderId="1" xfId="0" applyFont="1" applyFill="1" applyBorder="1" applyAlignment="1">
      <alignment horizontal="center" vertical="center"/>
    </xf>
    <xf numFmtId="44" fontId="2" fillId="0" borderId="7" xfId="1" applyFont="1" applyBorder="1" applyAlignment="1">
      <alignment horizontal="center" vertical="center"/>
    </xf>
    <xf numFmtId="0" fontId="0" fillId="0" borderId="1" xfId="0" applyFill="1" applyBorder="1" applyAlignment="1">
      <alignment horizontal="left" vertical="center"/>
    </xf>
    <xf numFmtId="0" fontId="2" fillId="0" borderId="11" xfId="0" applyFont="1" applyFill="1" applyBorder="1" applyAlignment="1">
      <alignment horizontal="center" vertical="center"/>
    </xf>
    <xf numFmtId="164" fontId="2" fillId="7" borderId="1" xfId="2" applyNumberFormat="1" applyFont="1" applyFill="1" applyBorder="1" applyAlignment="1">
      <alignment horizontal="center" vertical="center"/>
    </xf>
    <xf numFmtId="0" fontId="10" fillId="0" borderId="0" xfId="0" applyFont="1" applyAlignment="1">
      <alignment horizontal="left" vertical="center"/>
    </xf>
    <xf numFmtId="9" fontId="0" fillId="0" borderId="0" xfId="2" applyFont="1" applyFill="1" applyBorder="1" applyAlignment="1">
      <alignment horizontal="left" vertical="center" wrapText="1"/>
    </xf>
    <xf numFmtId="2" fontId="0" fillId="0" borderId="1" xfId="0" applyNumberFormat="1" applyFont="1" applyFill="1" applyBorder="1" applyAlignment="1">
      <alignment horizontal="center" vertical="center"/>
    </xf>
    <xf numFmtId="0" fontId="10" fillId="0" borderId="0" xfId="0" applyFont="1"/>
    <xf numFmtId="0" fontId="0" fillId="0" borderId="0" xfId="0" applyFill="1" applyAlignment="1">
      <alignment vertical="top" wrapText="1"/>
    </xf>
    <xf numFmtId="0" fontId="0" fillId="3" borderId="1" xfId="0" applyFill="1" applyBorder="1" applyAlignment="1">
      <alignment horizontal="left" vertical="center"/>
    </xf>
    <xf numFmtId="49" fontId="3" fillId="0" borderId="0" xfId="0" applyNumberFormat="1" applyFont="1" applyAlignment="1">
      <alignment horizontal="center" vertical="center"/>
    </xf>
    <xf numFmtId="49" fontId="2" fillId="0" borderId="5" xfId="0" applyNumberFormat="1" applyFont="1" applyFill="1" applyBorder="1" applyAlignment="1">
      <alignment horizontal="center" vertical="center" wrapText="1"/>
    </xf>
    <xf numFmtId="49" fontId="2" fillId="6" borderId="1" xfId="0" applyNumberFormat="1" applyFont="1" applyFill="1" applyBorder="1" applyAlignment="1">
      <alignment horizontal="left" vertical="center"/>
    </xf>
    <xf numFmtId="0" fontId="22" fillId="8" borderId="1" xfId="0" applyFont="1" applyFill="1" applyBorder="1" applyAlignment="1">
      <alignment horizontal="left" vertical="center"/>
    </xf>
    <xf numFmtId="0" fontId="0" fillId="8" borderId="0" xfId="0" applyFill="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xf>
    <xf numFmtId="0" fontId="0" fillId="7" borderId="1" xfId="0" applyFill="1" applyBorder="1" applyAlignment="1">
      <alignment horizontal="left" vertical="center"/>
    </xf>
    <xf numFmtId="0" fontId="21" fillId="8" borderId="0" xfId="0" applyFont="1" applyFill="1" applyAlignment="1">
      <alignment horizontal="left" vertical="center" wrapText="1"/>
    </xf>
    <xf numFmtId="0" fontId="0" fillId="0" borderId="9" xfId="0" applyBorder="1" applyAlignment="1">
      <alignment horizontal="left" vertical="center" wrapText="1"/>
    </xf>
    <xf numFmtId="0" fontId="2" fillId="0" borderId="1" xfId="0" applyFont="1" applyBorder="1" applyAlignment="1">
      <alignment horizontal="left" vertical="center"/>
    </xf>
    <xf numFmtId="0" fontId="0"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8" borderId="0" xfId="0" applyFill="1" applyAlignment="1">
      <alignment horizontal="left" vertical="center"/>
    </xf>
    <xf numFmtId="0" fontId="0" fillId="0" borderId="0" xfId="0" applyBorder="1" applyAlignment="1">
      <alignment horizontal="left" vertical="center" wrapText="1"/>
    </xf>
    <xf numFmtId="0" fontId="22" fillId="8" borderId="4" xfId="0" applyFont="1" applyFill="1" applyBorder="1" applyAlignment="1">
      <alignment horizontal="left" vertical="center"/>
    </xf>
    <xf numFmtId="0" fontId="5" fillId="0" borderId="1" xfId="0" applyFont="1" applyBorder="1" applyAlignment="1">
      <alignment horizontal="center" vertical="center"/>
    </xf>
    <xf numFmtId="44" fontId="12" fillId="0" borderId="1" xfId="1" applyFont="1" applyFill="1" applyBorder="1" applyAlignment="1">
      <alignment vertical="center"/>
    </xf>
    <xf numFmtId="165" fontId="0" fillId="0" borderId="0" xfId="0" applyNumberFormat="1" applyFont="1" applyBorder="1" applyAlignment="1">
      <alignment horizontal="center" vertical="center"/>
    </xf>
    <xf numFmtId="7" fontId="0" fillId="0" borderId="0" xfId="1" applyNumberFormat="1" applyFont="1" applyBorder="1" applyAlignment="1">
      <alignment vertical="center"/>
    </xf>
    <xf numFmtId="3" fontId="0" fillId="0" borderId="1" xfId="0" applyNumberFormat="1" applyBorder="1" applyAlignment="1">
      <alignment horizontal="center" vertical="center"/>
    </xf>
    <xf numFmtId="3" fontId="2" fillId="0" borderId="1" xfId="0" applyNumberFormat="1" applyFont="1" applyFill="1" applyBorder="1" applyAlignment="1">
      <alignment horizontal="center" vertical="center"/>
    </xf>
    <xf numFmtId="9" fontId="0" fillId="0" borderId="1" xfId="1" applyNumberFormat="1" applyFont="1" applyBorder="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horizontal="center" vertical="center"/>
    </xf>
    <xf numFmtId="49" fontId="2" fillId="0" borderId="1" xfId="1" applyNumberFormat="1" applyFont="1" applyBorder="1" applyAlignment="1">
      <alignment horizontal="center" vertical="center" wrapText="1"/>
    </xf>
    <xf numFmtId="49" fontId="2" fillId="0" borderId="1" xfId="0" applyNumberFormat="1" applyFont="1" applyBorder="1" applyAlignment="1">
      <alignment horizontal="center" vertical="center"/>
    </xf>
    <xf numFmtId="44" fontId="0" fillId="3" borderId="5" xfId="1" applyFont="1" applyFill="1" applyBorder="1" applyAlignment="1">
      <alignment horizontal="center" vertical="center"/>
    </xf>
    <xf numFmtId="7" fontId="0" fillId="0" borderId="1" xfId="0" applyNumberFormat="1" applyFill="1" applyBorder="1" applyAlignment="1">
      <alignment horizontal="center" vertical="center"/>
    </xf>
    <xf numFmtId="0" fontId="0" fillId="7" borderId="1" xfId="0" applyFill="1" applyBorder="1" applyAlignment="1">
      <alignment horizontal="center" vertical="center"/>
    </xf>
    <xf numFmtId="44" fontId="8" fillId="7" borderId="1" xfId="1" applyFont="1" applyFill="1" applyBorder="1" applyAlignment="1">
      <alignment vertical="center"/>
    </xf>
    <xf numFmtId="44" fontId="19" fillId="0" borderId="1" xfId="1" applyFont="1" applyBorder="1" applyAlignment="1">
      <alignment horizontal="center" vertical="center"/>
    </xf>
    <xf numFmtId="44" fontId="0" fillId="3" borderId="1" xfId="1" applyFont="1" applyFill="1" applyBorder="1" applyAlignment="1">
      <alignment horizontal="center" vertical="center" wrapText="1"/>
    </xf>
    <xf numFmtId="44" fontId="5" fillId="0" borderId="1" xfId="1" applyFont="1" applyBorder="1" applyAlignment="1">
      <alignment horizontal="center" vertical="center" wrapText="1"/>
    </xf>
    <xf numFmtId="14"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14" fontId="20" fillId="8" borderId="1" xfId="0" applyNumberFormat="1" applyFont="1" applyFill="1" applyBorder="1" applyAlignment="1">
      <alignment horizontal="left" vertical="center"/>
    </xf>
    <xf numFmtId="14" fontId="22" fillId="8" borderId="15" xfId="0" applyNumberFormat="1" applyFont="1" applyFill="1" applyBorder="1" applyAlignment="1">
      <alignment horizontal="left" vertical="center"/>
    </xf>
    <xf numFmtId="14" fontId="22" fillId="8" borderId="10" xfId="0" applyNumberFormat="1" applyFont="1" applyFill="1" applyBorder="1" applyAlignment="1">
      <alignment horizontal="left" vertical="center"/>
    </xf>
    <xf numFmtId="14" fontId="22" fillId="8" borderId="16" xfId="0" applyNumberFormat="1" applyFont="1" applyFill="1" applyBorder="1" applyAlignment="1">
      <alignment horizontal="left" vertical="center"/>
    </xf>
    <xf numFmtId="14" fontId="20" fillId="8" borderId="6" xfId="0" applyNumberFormat="1" applyFont="1" applyFill="1" applyBorder="1" applyAlignment="1">
      <alignment horizontal="left" vertical="center"/>
    </xf>
    <xf numFmtId="14" fontId="20" fillId="8" borderId="9" xfId="0" applyNumberFormat="1" applyFont="1" applyFill="1" applyBorder="1" applyAlignment="1">
      <alignment horizontal="left" vertical="center"/>
    </xf>
    <xf numFmtId="14" fontId="22" fillId="8" borderId="1" xfId="0" applyNumberFormat="1" applyFont="1" applyFill="1" applyBorder="1" applyAlignment="1">
      <alignment horizontal="left" vertical="center"/>
    </xf>
    <xf numFmtId="0" fontId="0" fillId="0" borderId="0" xfId="0" applyAlignment="1">
      <alignment horizontal="left" vertical="center" wrapText="1"/>
    </xf>
    <xf numFmtId="0" fontId="0" fillId="0" borderId="1" xfId="0" applyFill="1" applyBorder="1" applyAlignment="1">
      <alignment horizontal="left" vertical="center" wrapText="1"/>
    </xf>
    <xf numFmtId="0" fontId="2" fillId="6" borderId="1" xfId="0" applyFont="1" applyFill="1" applyBorder="1" applyAlignment="1">
      <alignment horizontal="center" vertical="center"/>
    </xf>
    <xf numFmtId="0" fontId="11"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6" borderId="6"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0" fillId="7" borderId="1" xfId="0" applyFill="1" applyBorder="1" applyAlignment="1">
      <alignment horizontal="left" vertical="center" wrapText="1"/>
    </xf>
    <xf numFmtId="44" fontId="2" fillId="0" borderId="0" xfId="0" applyNumberFormat="1" applyFont="1" applyFill="1" applyBorder="1" applyAlignment="1">
      <alignment horizontal="center" vertical="center"/>
    </xf>
    <xf numFmtId="0" fontId="0" fillId="0" borderId="1" xfId="0" applyFill="1" applyBorder="1" applyAlignment="1">
      <alignment horizontal="left" vertical="center"/>
    </xf>
    <xf numFmtId="0" fontId="10" fillId="0" borderId="0" xfId="0" applyFont="1" applyBorder="1" applyAlignment="1">
      <alignment horizontal="center" vertical="center" wrapText="1"/>
    </xf>
    <xf numFmtId="0" fontId="10" fillId="0" borderId="0" xfId="0" applyFont="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left" vertical="center" wrapText="1"/>
    </xf>
    <xf numFmtId="9" fontId="0" fillId="0" borderId="1" xfId="2" applyFont="1" applyFill="1" applyBorder="1" applyAlignment="1">
      <alignment horizontal="left" vertical="center" wrapText="1"/>
    </xf>
    <xf numFmtId="0" fontId="2" fillId="9" borderId="1" xfId="0" applyFont="1" applyFill="1" applyBorder="1" applyAlignment="1">
      <alignment horizontal="center" vertical="center"/>
    </xf>
    <xf numFmtId="0" fontId="6" fillId="0" borderId="0" xfId="0" applyFont="1" applyAlignment="1">
      <alignment horizontal="left" vertical="center" wrapText="1"/>
    </xf>
    <xf numFmtId="0" fontId="23" fillId="0" borderId="0" xfId="0" applyFont="1" applyAlignment="1">
      <alignment horizontal="left" vertical="center" wrapText="1"/>
    </xf>
    <xf numFmtId="0" fontId="0" fillId="10" borderId="1" xfId="0" applyFill="1" applyBorder="1" applyAlignment="1">
      <alignment horizontal="left" vertical="center"/>
    </xf>
    <xf numFmtId="0" fontId="2" fillId="10" borderId="1" xfId="0" applyFont="1" applyFill="1" applyBorder="1" applyAlignment="1">
      <alignment horizontal="center" vertical="center"/>
    </xf>
    <xf numFmtId="0" fontId="0" fillId="0" borderId="17" xfId="0" applyBorder="1" applyAlignment="1">
      <alignment horizontal="left" vertical="center"/>
    </xf>
    <xf numFmtId="0" fontId="2" fillId="0" borderId="1" xfId="0" applyFont="1" applyBorder="1" applyAlignment="1">
      <alignment horizontal="left" vertical="center" wrapText="1"/>
    </xf>
    <xf numFmtId="1" fontId="2" fillId="10" borderId="1" xfId="1" applyNumberFormat="1" applyFont="1" applyFill="1" applyBorder="1" applyAlignment="1">
      <alignment horizontal="center"/>
    </xf>
    <xf numFmtId="0" fontId="0" fillId="10" borderId="1" xfId="0" applyFill="1" applyBorder="1" applyAlignment="1">
      <alignment horizontal="center" vertical="center"/>
    </xf>
    <xf numFmtId="0" fontId="4" fillId="0" borderId="1" xfId="0" applyFont="1" applyFill="1" applyBorder="1" applyAlignment="1">
      <alignment horizontal="center" vertical="center"/>
    </xf>
    <xf numFmtId="166" fontId="0" fillId="10" borderId="1" xfId="0" applyNumberFormat="1" applyFill="1" applyBorder="1" applyAlignment="1">
      <alignment horizontal="center" vertical="center"/>
    </xf>
    <xf numFmtId="0" fontId="15" fillId="0" borderId="0" xfId="0" applyFont="1" applyAlignment="1">
      <alignment vertical="center"/>
    </xf>
    <xf numFmtId="14" fontId="15" fillId="0" borderId="0" xfId="0" applyNumberFormat="1" applyFont="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24" fillId="0" borderId="0" xfId="0" applyFont="1" applyAlignme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vertical="center" wrapText="1"/>
    </xf>
    <xf numFmtId="0" fontId="2" fillId="10" borderId="6"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left"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FF"/>
      <color rgb="FF66FFFF"/>
      <color rgb="FF0033CC"/>
      <color rgb="FF99FFCC"/>
      <color rgb="FFCCCCFF"/>
      <color rgb="FFCCECFF"/>
      <color rgb="FFFF99FF"/>
      <color rgb="FF00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1"/>
  <sheetViews>
    <sheetView tabSelected="1" workbookViewId="0"/>
  </sheetViews>
  <sheetFormatPr defaultColWidth="9.140625" defaultRowHeight="15" x14ac:dyDescent="0.25"/>
  <cols>
    <col min="1" max="1" width="24" style="61" customWidth="1"/>
    <col min="2" max="2" width="158" style="201" customWidth="1"/>
    <col min="3" max="16384" width="9.140625" style="61"/>
  </cols>
  <sheetData>
    <row r="1" spans="1:2" ht="18.75" x14ac:dyDescent="0.25">
      <c r="A1" s="111" t="s">
        <v>388</v>
      </c>
    </row>
    <row r="2" spans="1:2" ht="18.75" x14ac:dyDescent="0.25">
      <c r="A2" s="111"/>
      <c r="B2" s="288"/>
    </row>
    <row r="3" spans="1:2" ht="18.75" x14ac:dyDescent="0.25">
      <c r="A3" s="111" t="s">
        <v>273</v>
      </c>
      <c r="B3" s="111"/>
    </row>
    <row r="5" spans="1:2" ht="15.75" x14ac:dyDescent="0.25">
      <c r="A5" s="266" t="s">
        <v>357</v>
      </c>
      <c r="B5" s="267"/>
    </row>
    <row r="6" spans="1:2" x14ac:dyDescent="0.25">
      <c r="A6" s="262" t="s">
        <v>274</v>
      </c>
      <c r="B6" s="268" t="s">
        <v>380</v>
      </c>
    </row>
    <row r="7" spans="1:2" x14ac:dyDescent="0.25">
      <c r="A7" s="269" t="s">
        <v>275</v>
      </c>
      <c r="B7" s="268" t="s">
        <v>381</v>
      </c>
    </row>
    <row r="8" spans="1:2" ht="30" x14ac:dyDescent="0.25">
      <c r="A8" s="270" t="s">
        <v>276</v>
      </c>
      <c r="B8" s="268" t="s">
        <v>423</v>
      </c>
    </row>
    <row r="9" spans="1:2" ht="30" x14ac:dyDescent="0.25">
      <c r="A9" s="337" t="s">
        <v>432</v>
      </c>
      <c r="B9" s="268" t="s">
        <v>455</v>
      </c>
    </row>
    <row r="10" spans="1:2" ht="30" x14ac:dyDescent="0.25">
      <c r="A10" s="254" t="s">
        <v>373</v>
      </c>
      <c r="B10" s="268" t="s">
        <v>450</v>
      </c>
    </row>
    <row r="12" spans="1:2" ht="15.75" x14ac:dyDescent="0.25">
      <c r="A12" s="266" t="s">
        <v>435</v>
      </c>
      <c r="B12" s="271"/>
    </row>
    <row r="13" spans="1:2" x14ac:dyDescent="0.25">
      <c r="A13" s="350" t="s">
        <v>436</v>
      </c>
      <c r="B13" s="351"/>
    </row>
    <row r="14" spans="1:2" ht="30" customHeight="1" x14ac:dyDescent="0.25">
      <c r="A14" s="350" t="s">
        <v>437</v>
      </c>
      <c r="B14" s="351"/>
    </row>
    <row r="15" spans="1:2" x14ac:dyDescent="0.25">
      <c r="A15" s="350" t="s">
        <v>438</v>
      </c>
      <c r="B15" s="351"/>
    </row>
    <row r="16" spans="1:2" x14ac:dyDescent="0.25">
      <c r="A16" s="350" t="s">
        <v>439</v>
      </c>
      <c r="B16" s="351"/>
    </row>
    <row r="17" spans="1:2" x14ac:dyDescent="0.25">
      <c r="A17" s="350" t="s">
        <v>440</v>
      </c>
      <c r="B17" s="351"/>
    </row>
    <row r="18" spans="1:2" x14ac:dyDescent="0.25">
      <c r="A18" s="350" t="s">
        <v>441</v>
      </c>
      <c r="B18" s="351"/>
    </row>
    <row r="19" spans="1:2" x14ac:dyDescent="0.25">
      <c r="A19" s="350" t="s">
        <v>442</v>
      </c>
      <c r="B19" s="351"/>
    </row>
    <row r="20" spans="1:2" ht="29.25" customHeight="1" x14ac:dyDescent="0.25">
      <c r="A20" s="350" t="s">
        <v>451</v>
      </c>
      <c r="B20" s="351"/>
    </row>
    <row r="21" spans="1:2" ht="29.25" customHeight="1" x14ac:dyDescent="0.25">
      <c r="A21" s="340" t="s">
        <v>433</v>
      </c>
      <c r="B21" s="340"/>
    </row>
    <row r="23" spans="1:2" ht="15.75" x14ac:dyDescent="0.25">
      <c r="A23" s="266" t="s">
        <v>443</v>
      </c>
      <c r="B23" s="271"/>
    </row>
    <row r="24" spans="1:2" x14ac:dyDescent="0.25">
      <c r="A24" s="106" t="s">
        <v>306</v>
      </c>
      <c r="B24" s="268" t="s">
        <v>307</v>
      </c>
    </row>
    <row r="25" spans="1:2" ht="30" x14ac:dyDescent="0.25">
      <c r="A25" s="106" t="s">
        <v>297</v>
      </c>
      <c r="B25" s="268" t="s">
        <v>356</v>
      </c>
    </row>
    <row r="26" spans="1:2" x14ac:dyDescent="0.25">
      <c r="A26" s="106" t="s">
        <v>301</v>
      </c>
      <c r="B26" s="268" t="s">
        <v>303</v>
      </c>
    </row>
    <row r="27" spans="1:2" x14ac:dyDescent="0.25">
      <c r="A27" s="106" t="s">
        <v>304</v>
      </c>
      <c r="B27" s="268" t="s">
        <v>302</v>
      </c>
    </row>
    <row r="28" spans="1:2" x14ac:dyDescent="0.25">
      <c r="A28" s="106" t="s">
        <v>305</v>
      </c>
      <c r="B28" s="268" t="s">
        <v>308</v>
      </c>
    </row>
    <row r="29" spans="1:2" x14ac:dyDescent="0.25">
      <c r="A29" s="106" t="s">
        <v>305</v>
      </c>
      <c r="B29" s="268" t="s">
        <v>310</v>
      </c>
    </row>
    <row r="30" spans="1:2" x14ac:dyDescent="0.25">
      <c r="A30" s="106" t="s">
        <v>305</v>
      </c>
      <c r="B30" s="268" t="s">
        <v>309</v>
      </c>
    </row>
    <row r="31" spans="1:2" x14ac:dyDescent="0.25">
      <c r="A31" s="106" t="s">
        <v>305</v>
      </c>
      <c r="B31" s="268" t="s">
        <v>311</v>
      </c>
    </row>
    <row r="32" spans="1:2" x14ac:dyDescent="0.25">
      <c r="A32" s="106" t="s">
        <v>314</v>
      </c>
      <c r="B32" s="268" t="s">
        <v>313</v>
      </c>
    </row>
    <row r="33" spans="1:2" x14ac:dyDescent="0.25">
      <c r="A33" s="106" t="s">
        <v>316</v>
      </c>
      <c r="B33" s="268" t="s">
        <v>315</v>
      </c>
    </row>
    <row r="34" spans="1:2" ht="30" x14ac:dyDescent="0.25">
      <c r="A34" s="106" t="s">
        <v>318</v>
      </c>
      <c r="B34" s="268" t="s">
        <v>319</v>
      </c>
    </row>
    <row r="35" spans="1:2" x14ac:dyDescent="0.25">
      <c r="A35" s="106" t="s">
        <v>320</v>
      </c>
      <c r="B35" s="268" t="s">
        <v>321</v>
      </c>
    </row>
    <row r="37" spans="1:2" ht="15.75" x14ac:dyDescent="0.25">
      <c r="A37" s="266" t="s">
        <v>444</v>
      </c>
      <c r="B37" s="271"/>
    </row>
    <row r="38" spans="1:2" x14ac:dyDescent="0.25">
      <c r="A38" s="106" t="s">
        <v>306</v>
      </c>
      <c r="B38" s="272" t="s">
        <v>424</v>
      </c>
    </row>
    <row r="39" spans="1:2" x14ac:dyDescent="0.25">
      <c r="A39" s="106" t="s">
        <v>322</v>
      </c>
      <c r="B39" s="272" t="s">
        <v>425</v>
      </c>
    </row>
    <row r="40" spans="1:2" x14ac:dyDescent="0.25">
      <c r="A40" s="106" t="s">
        <v>323</v>
      </c>
      <c r="B40" s="272" t="s">
        <v>426</v>
      </c>
    </row>
    <row r="41" spans="1:2" x14ac:dyDescent="0.25">
      <c r="A41" s="106" t="s">
        <v>325</v>
      </c>
      <c r="B41" s="272" t="s">
        <v>427</v>
      </c>
    </row>
    <row r="42" spans="1:2" x14ac:dyDescent="0.25">
      <c r="A42" s="106"/>
      <c r="B42" s="272" t="s">
        <v>326</v>
      </c>
    </row>
    <row r="44" spans="1:2" ht="15.75" x14ac:dyDescent="0.25">
      <c r="A44" s="266" t="s">
        <v>445</v>
      </c>
      <c r="B44" s="271"/>
    </row>
    <row r="45" spans="1:2" ht="30" x14ac:dyDescent="0.25">
      <c r="A45" s="106" t="s">
        <v>328</v>
      </c>
      <c r="B45" s="272" t="s">
        <v>428</v>
      </c>
    </row>
    <row r="46" spans="1:2" ht="30" x14ac:dyDescent="0.25">
      <c r="A46" s="106" t="s">
        <v>328</v>
      </c>
      <c r="B46" s="272" t="s">
        <v>429</v>
      </c>
    </row>
    <row r="47" spans="1:2" x14ac:dyDescent="0.25">
      <c r="A47" s="106" t="s">
        <v>329</v>
      </c>
      <c r="B47" s="272" t="s">
        <v>454</v>
      </c>
    </row>
    <row r="48" spans="1:2" ht="30" x14ac:dyDescent="0.25">
      <c r="A48" s="106" t="s">
        <v>330</v>
      </c>
      <c r="B48" s="272" t="s">
        <v>453</v>
      </c>
    </row>
    <row r="49" spans="1:2" x14ac:dyDescent="0.25">
      <c r="A49" s="355" t="s">
        <v>458</v>
      </c>
      <c r="B49" s="355"/>
    </row>
    <row r="51" spans="1:2" ht="15.75" x14ac:dyDescent="0.25">
      <c r="A51" s="266" t="s">
        <v>446</v>
      </c>
      <c r="B51" s="271"/>
    </row>
    <row r="52" spans="1:2" x14ac:dyDescent="0.25">
      <c r="A52" s="273" t="s">
        <v>374</v>
      </c>
      <c r="B52" s="268"/>
    </row>
    <row r="53" spans="1:2" x14ac:dyDescent="0.25">
      <c r="A53" s="106" t="s">
        <v>331</v>
      </c>
      <c r="B53" s="268" t="s">
        <v>332</v>
      </c>
    </row>
    <row r="54" spans="1:2" x14ac:dyDescent="0.25">
      <c r="A54" s="106" t="s">
        <v>333</v>
      </c>
      <c r="B54" s="268" t="s">
        <v>336</v>
      </c>
    </row>
    <row r="55" spans="1:2" x14ac:dyDescent="0.25">
      <c r="A55" s="106" t="s">
        <v>334</v>
      </c>
      <c r="B55" s="268" t="s">
        <v>337</v>
      </c>
    </row>
    <row r="56" spans="1:2" x14ac:dyDescent="0.25">
      <c r="A56" s="106" t="s">
        <v>339</v>
      </c>
      <c r="B56" s="268" t="s">
        <v>335</v>
      </c>
    </row>
    <row r="57" spans="1:2" x14ac:dyDescent="0.25">
      <c r="A57" s="106" t="s">
        <v>338</v>
      </c>
      <c r="B57" s="268" t="s">
        <v>340</v>
      </c>
    </row>
    <row r="58" spans="1:2" x14ac:dyDescent="0.25">
      <c r="A58" s="106" t="s">
        <v>341</v>
      </c>
      <c r="B58" s="268" t="s">
        <v>430</v>
      </c>
    </row>
    <row r="59" spans="1:2" x14ac:dyDescent="0.25">
      <c r="A59" s="106" t="s">
        <v>342</v>
      </c>
      <c r="B59" s="268" t="s">
        <v>343</v>
      </c>
    </row>
    <row r="60" spans="1:2" ht="30" x14ac:dyDescent="0.25">
      <c r="A60" s="106" t="s">
        <v>344</v>
      </c>
      <c r="B60" s="268" t="s">
        <v>349</v>
      </c>
    </row>
    <row r="61" spans="1:2" x14ac:dyDescent="0.25">
      <c r="A61" s="106" t="s">
        <v>345</v>
      </c>
      <c r="B61" s="268" t="s">
        <v>346</v>
      </c>
    </row>
    <row r="62" spans="1:2" x14ac:dyDescent="0.25">
      <c r="A62" s="106" t="s">
        <v>347</v>
      </c>
      <c r="B62" s="268" t="s">
        <v>348</v>
      </c>
    </row>
    <row r="63" spans="1:2" x14ac:dyDescent="0.25">
      <c r="A63" s="273" t="s">
        <v>375</v>
      </c>
      <c r="B63" s="268"/>
    </row>
    <row r="64" spans="1:2" ht="30" x14ac:dyDescent="0.25">
      <c r="A64" s="106" t="s">
        <v>352</v>
      </c>
      <c r="B64" s="268" t="s">
        <v>431</v>
      </c>
    </row>
    <row r="65" spans="1:2" x14ac:dyDescent="0.25">
      <c r="A65" s="106" t="s">
        <v>350</v>
      </c>
      <c r="B65" s="268" t="s">
        <v>351</v>
      </c>
    </row>
    <row r="66" spans="1:2" x14ac:dyDescent="0.25">
      <c r="A66" s="106" t="s">
        <v>353</v>
      </c>
      <c r="B66" s="268" t="s">
        <v>354</v>
      </c>
    </row>
    <row r="68" spans="1:2" ht="15.75" x14ac:dyDescent="0.25">
      <c r="A68" s="266" t="s">
        <v>447</v>
      </c>
      <c r="B68" s="276"/>
    </row>
    <row r="69" spans="1:2" x14ac:dyDescent="0.25">
      <c r="A69" s="106" t="s">
        <v>383</v>
      </c>
      <c r="B69" s="268"/>
    </row>
    <row r="70" spans="1:2" ht="30" x14ac:dyDescent="0.25">
      <c r="A70" s="106" t="s">
        <v>113</v>
      </c>
      <c r="B70" s="268" t="s">
        <v>355</v>
      </c>
    </row>
    <row r="71" spans="1:2" x14ac:dyDescent="0.25">
      <c r="A71" s="106" t="s">
        <v>115</v>
      </c>
      <c r="B71" s="274" t="s">
        <v>119</v>
      </c>
    </row>
    <row r="72" spans="1:2" ht="30" x14ac:dyDescent="0.25">
      <c r="A72" s="106" t="s">
        <v>116</v>
      </c>
      <c r="B72" s="274" t="s">
        <v>120</v>
      </c>
    </row>
    <row r="73" spans="1:2" x14ac:dyDescent="0.25">
      <c r="A73" s="106" t="s">
        <v>117</v>
      </c>
      <c r="B73" s="274" t="s">
        <v>121</v>
      </c>
    </row>
    <row r="74" spans="1:2" ht="30" x14ac:dyDescent="0.25">
      <c r="A74" s="106" t="s">
        <v>118</v>
      </c>
      <c r="B74" s="275" t="s">
        <v>294</v>
      </c>
    </row>
    <row r="75" spans="1:2" x14ac:dyDescent="0.25">
      <c r="A75" s="339" t="s">
        <v>452</v>
      </c>
      <c r="B75" s="339"/>
    </row>
    <row r="77" spans="1:2" ht="15.75" x14ac:dyDescent="0.25">
      <c r="A77" s="266" t="s">
        <v>448</v>
      </c>
      <c r="B77" s="276"/>
    </row>
    <row r="78" spans="1:2" x14ac:dyDescent="0.25">
      <c r="A78" s="106" t="s">
        <v>382</v>
      </c>
      <c r="B78" s="277"/>
    </row>
    <row r="80" spans="1:2" ht="15.75" x14ac:dyDescent="0.25">
      <c r="A80" s="278" t="s">
        <v>449</v>
      </c>
      <c r="B80" s="276"/>
    </row>
    <row r="81" spans="1:2" x14ac:dyDescent="0.25">
      <c r="A81" s="355" t="s">
        <v>462</v>
      </c>
      <c r="B81" s="355"/>
    </row>
    <row r="82" spans="1:2" x14ac:dyDescent="0.25">
      <c r="A82" s="12" t="s">
        <v>459</v>
      </c>
      <c r="B82" s="12" t="s">
        <v>460</v>
      </c>
    </row>
    <row r="83" spans="1:2" x14ac:dyDescent="0.25">
      <c r="A83" s="12" t="s">
        <v>66</v>
      </c>
      <c r="B83" s="12" t="s">
        <v>461</v>
      </c>
    </row>
    <row r="85" spans="1:2" ht="15.75" x14ac:dyDescent="0.25">
      <c r="A85" s="278" t="s">
        <v>389</v>
      </c>
      <c r="B85" s="276"/>
    </row>
    <row r="86" spans="1:2" x14ac:dyDescent="0.25">
      <c r="A86" s="286" t="s">
        <v>385</v>
      </c>
    </row>
    <row r="87" spans="1:2" x14ac:dyDescent="0.25">
      <c r="A87" s="286" t="s">
        <v>387</v>
      </c>
      <c r="B87" s="287"/>
    </row>
    <row r="88" spans="1:2" x14ac:dyDescent="0.25">
      <c r="A88" s="286" t="s">
        <v>386</v>
      </c>
      <c r="B88" s="287"/>
    </row>
    <row r="89" spans="1:2" x14ac:dyDescent="0.25">
      <c r="A89" s="286"/>
      <c r="B89" s="287"/>
    </row>
    <row r="90" spans="1:2" ht="15.75" x14ac:dyDescent="0.25">
      <c r="A90" s="278" t="s">
        <v>390</v>
      </c>
      <c r="B90" s="276"/>
    </row>
    <row r="91" spans="1:2" x14ac:dyDescent="0.25">
      <c r="A91" s="85">
        <v>44070</v>
      </c>
      <c r="B91" s="201" t="s">
        <v>391</v>
      </c>
    </row>
  </sheetData>
  <mergeCells count="12">
    <mergeCell ref="A81:B81"/>
    <mergeCell ref="A20:B20"/>
    <mergeCell ref="A21:B21"/>
    <mergeCell ref="A75:B75"/>
    <mergeCell ref="A49:B49"/>
    <mergeCell ref="A19:B19"/>
    <mergeCell ref="A13:B13"/>
    <mergeCell ref="A14:B14"/>
    <mergeCell ref="A15:B15"/>
    <mergeCell ref="A16:B16"/>
    <mergeCell ref="A17:B17"/>
    <mergeCell ref="A18:B18"/>
  </mergeCells>
  <phoneticPr fontId="9" type="noConversion"/>
  <pageMargins left="0.7" right="0.7"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9.140625" defaultRowHeight="15" x14ac:dyDescent="0.25"/>
  <cols>
    <col min="1" max="1" width="18.7109375" style="7" customWidth="1"/>
    <col min="2" max="2" width="22.5703125" style="8" customWidth="1"/>
    <col min="3" max="4" width="18.7109375" style="5" customWidth="1"/>
    <col min="5" max="8" width="18.7109375" style="8" customWidth="1"/>
    <col min="9" max="21" width="18.7109375" style="5" customWidth="1"/>
    <col min="22" max="33" width="15.5703125" style="5" customWidth="1"/>
    <col min="34" max="34" width="13.5703125" style="5" customWidth="1"/>
    <col min="35" max="35" width="10.5703125" style="5" customWidth="1"/>
    <col min="36" max="16384" width="9.140625" style="5"/>
  </cols>
  <sheetData>
    <row r="1" spans="1:21" ht="18.75" x14ac:dyDescent="0.25">
      <c r="A1" s="349" t="s">
        <v>156</v>
      </c>
      <c r="E1" s="209" t="s">
        <v>394</v>
      </c>
      <c r="F1" s="210"/>
      <c r="I1" s="8"/>
    </row>
    <row r="2" spans="1:21" ht="15.75" x14ac:dyDescent="0.25">
      <c r="A2" s="179">
        <f>Q56</f>
        <v>12</v>
      </c>
      <c r="B2" s="17" t="s">
        <v>161</v>
      </c>
      <c r="D2" s="10"/>
      <c r="E2" s="296" t="s">
        <v>223</v>
      </c>
      <c r="F2" s="296"/>
      <c r="G2" s="296"/>
      <c r="H2" s="296"/>
      <c r="I2" s="296"/>
      <c r="J2" s="296"/>
      <c r="K2" s="203"/>
      <c r="L2" s="203"/>
      <c r="M2" s="203"/>
      <c r="N2" s="203"/>
      <c r="O2" s="203"/>
      <c r="P2" s="203"/>
      <c r="Q2" s="127" t="s">
        <v>457</v>
      </c>
      <c r="R2" s="127"/>
      <c r="S2" s="127" t="s">
        <v>364</v>
      </c>
      <c r="T2" s="109" t="s">
        <v>366</v>
      </c>
    </row>
    <row r="3" spans="1:21" ht="15.75" x14ac:dyDescent="0.25">
      <c r="A3" s="36" t="s">
        <v>298</v>
      </c>
      <c r="B3" s="36" t="s">
        <v>21</v>
      </c>
      <c r="C3" s="110" t="s">
        <v>12</v>
      </c>
      <c r="D3" s="109" t="s">
        <v>22</v>
      </c>
      <c r="E3" s="109" t="s">
        <v>13</v>
      </c>
      <c r="F3" s="110" t="s">
        <v>23</v>
      </c>
      <c r="G3" s="110" t="s">
        <v>14</v>
      </c>
      <c r="H3" s="110" t="s">
        <v>15</v>
      </c>
      <c r="I3" s="109" t="s">
        <v>16</v>
      </c>
      <c r="J3" s="109" t="s">
        <v>153</v>
      </c>
      <c r="K3" s="156" t="s">
        <v>19</v>
      </c>
      <c r="L3" s="156" t="s">
        <v>20</v>
      </c>
      <c r="M3" s="156" t="s">
        <v>317</v>
      </c>
      <c r="N3" s="156" t="s">
        <v>358</v>
      </c>
      <c r="O3" s="156" t="s">
        <v>17</v>
      </c>
      <c r="P3" s="156" t="s">
        <v>359</v>
      </c>
      <c r="Q3" s="109" t="s">
        <v>360</v>
      </c>
      <c r="R3" s="109" t="s">
        <v>361</v>
      </c>
      <c r="S3" s="109" t="s">
        <v>362</v>
      </c>
      <c r="T3" s="109" t="s">
        <v>363</v>
      </c>
      <c r="U3" s="35"/>
    </row>
    <row r="4" spans="1:21" x14ac:dyDescent="0.25">
      <c r="A4" s="299" t="s">
        <v>157</v>
      </c>
      <c r="B4" s="298" t="s">
        <v>168</v>
      </c>
      <c r="C4" s="298" t="s">
        <v>165</v>
      </c>
      <c r="D4" s="300" t="s">
        <v>86</v>
      </c>
      <c r="E4" s="301" t="s">
        <v>155</v>
      </c>
      <c r="F4" s="297" t="s">
        <v>393</v>
      </c>
      <c r="G4" s="297" t="s">
        <v>393</v>
      </c>
      <c r="H4" s="297" t="s">
        <v>393</v>
      </c>
      <c r="I4" s="297" t="s">
        <v>393</v>
      </c>
      <c r="J4" s="297" t="s">
        <v>393</v>
      </c>
      <c r="K4" s="297" t="s">
        <v>393</v>
      </c>
      <c r="L4" s="297" t="s">
        <v>393</v>
      </c>
      <c r="M4" s="297" t="s">
        <v>393</v>
      </c>
      <c r="N4" s="297" t="s">
        <v>393</v>
      </c>
      <c r="O4" s="297" t="s">
        <v>393</v>
      </c>
      <c r="P4" s="297" t="s">
        <v>393</v>
      </c>
      <c r="Q4" s="302" t="s">
        <v>84</v>
      </c>
      <c r="R4" s="212">
        <f>100000/52*A2</f>
        <v>23076.923076923078</v>
      </c>
      <c r="S4" s="300" t="s">
        <v>312</v>
      </c>
      <c r="T4" s="300" t="s">
        <v>365</v>
      </c>
    </row>
    <row r="5" spans="1:21" ht="40.5" customHeight="1" x14ac:dyDescent="0.25">
      <c r="A5" s="299"/>
      <c r="B5" s="298"/>
      <c r="C5" s="298"/>
      <c r="D5" s="300"/>
      <c r="E5" s="301"/>
      <c r="F5" s="297"/>
      <c r="G5" s="297"/>
      <c r="H5" s="297"/>
      <c r="I5" s="297"/>
      <c r="J5" s="297"/>
      <c r="K5" s="297"/>
      <c r="L5" s="297"/>
      <c r="M5" s="297"/>
      <c r="N5" s="297"/>
      <c r="O5" s="297"/>
      <c r="P5" s="297"/>
      <c r="Q5" s="302"/>
      <c r="R5" s="185" t="s">
        <v>169</v>
      </c>
      <c r="S5" s="300"/>
      <c r="T5" s="300"/>
    </row>
    <row r="6" spans="1:21" x14ac:dyDescent="0.25">
      <c r="A6" s="211" t="s">
        <v>140</v>
      </c>
      <c r="B6" s="213">
        <v>0</v>
      </c>
      <c r="C6" s="213">
        <v>0</v>
      </c>
      <c r="D6" s="28">
        <f t="shared" ref="D6:D30" si="0">(C6*4)/52*$A$2</f>
        <v>0</v>
      </c>
      <c r="E6" s="38">
        <v>0</v>
      </c>
      <c r="F6" s="38">
        <v>0</v>
      </c>
      <c r="G6" s="38">
        <v>0</v>
      </c>
      <c r="H6" s="38">
        <v>0</v>
      </c>
      <c r="I6" s="38">
        <v>0</v>
      </c>
      <c r="J6" s="38">
        <v>0</v>
      </c>
      <c r="K6" s="38">
        <v>0</v>
      </c>
      <c r="L6" s="38">
        <v>0</v>
      </c>
      <c r="M6" s="38">
        <v>0</v>
      </c>
      <c r="N6" s="38">
        <v>0</v>
      </c>
      <c r="O6" s="38">
        <v>0</v>
      </c>
      <c r="P6" s="38">
        <v>0</v>
      </c>
      <c r="Q6" s="75">
        <f>SUM(E6:P6)</f>
        <v>0</v>
      </c>
      <c r="R6" s="20">
        <f t="shared" ref="R6:R30" si="1">Q6</f>
        <v>0</v>
      </c>
      <c r="S6" s="24" t="e">
        <f t="shared" ref="S6:S30" si="2">R6/D6</f>
        <v>#DIV/0!</v>
      </c>
      <c r="T6" s="20">
        <f t="shared" ref="T6:T30" si="3">R6-Q6</f>
        <v>0</v>
      </c>
      <c r="U6" s="22" t="str">
        <f t="shared" ref="U6:U30" si="4">A6</f>
        <v>Employee 1</v>
      </c>
    </row>
    <row r="7" spans="1:21" x14ac:dyDescent="0.25">
      <c r="A7" s="211" t="s">
        <v>141</v>
      </c>
      <c r="B7" s="213">
        <v>0</v>
      </c>
      <c r="C7" s="213">
        <v>0</v>
      </c>
      <c r="D7" s="28">
        <f t="shared" si="0"/>
        <v>0</v>
      </c>
      <c r="E7" s="38">
        <v>0</v>
      </c>
      <c r="F7" s="38">
        <v>0</v>
      </c>
      <c r="G7" s="38">
        <v>0</v>
      </c>
      <c r="H7" s="38">
        <v>0</v>
      </c>
      <c r="I7" s="38">
        <v>0</v>
      </c>
      <c r="J7" s="38">
        <v>0</v>
      </c>
      <c r="K7" s="38">
        <v>0</v>
      </c>
      <c r="L7" s="38">
        <v>0</v>
      </c>
      <c r="M7" s="38">
        <v>0</v>
      </c>
      <c r="N7" s="38">
        <v>0</v>
      </c>
      <c r="O7" s="38">
        <v>0</v>
      </c>
      <c r="P7" s="38">
        <v>0</v>
      </c>
      <c r="Q7" s="75">
        <f t="shared" ref="Q7:Q30" si="5">SUM(E7:P7)</f>
        <v>0</v>
      </c>
      <c r="R7" s="20">
        <f t="shared" si="1"/>
        <v>0</v>
      </c>
      <c r="S7" s="24" t="e">
        <f t="shared" si="2"/>
        <v>#DIV/0!</v>
      </c>
      <c r="T7" s="20">
        <f t="shared" si="3"/>
        <v>0</v>
      </c>
      <c r="U7" s="22" t="str">
        <f t="shared" si="4"/>
        <v>Employee 2</v>
      </c>
    </row>
    <row r="8" spans="1:21" x14ac:dyDescent="0.25">
      <c r="A8" s="211" t="s">
        <v>142</v>
      </c>
      <c r="B8" s="213">
        <v>0</v>
      </c>
      <c r="C8" s="213">
        <v>0</v>
      </c>
      <c r="D8" s="28">
        <f t="shared" si="0"/>
        <v>0</v>
      </c>
      <c r="E8" s="38">
        <v>0</v>
      </c>
      <c r="F8" s="38">
        <v>0</v>
      </c>
      <c r="G8" s="38">
        <v>0</v>
      </c>
      <c r="H8" s="38">
        <v>0</v>
      </c>
      <c r="I8" s="38">
        <v>0</v>
      </c>
      <c r="J8" s="38">
        <v>0</v>
      </c>
      <c r="K8" s="38">
        <v>0</v>
      </c>
      <c r="L8" s="38">
        <v>0</v>
      </c>
      <c r="M8" s="38">
        <v>0</v>
      </c>
      <c r="N8" s="38">
        <v>0</v>
      </c>
      <c r="O8" s="38">
        <v>0</v>
      </c>
      <c r="P8" s="38">
        <v>0</v>
      </c>
      <c r="Q8" s="75">
        <f t="shared" si="5"/>
        <v>0</v>
      </c>
      <c r="R8" s="20">
        <f t="shared" si="1"/>
        <v>0</v>
      </c>
      <c r="S8" s="24" t="e">
        <f t="shared" si="2"/>
        <v>#DIV/0!</v>
      </c>
      <c r="T8" s="20">
        <f t="shared" si="3"/>
        <v>0</v>
      </c>
      <c r="U8" s="22" t="str">
        <f t="shared" si="4"/>
        <v>Employee 3</v>
      </c>
    </row>
    <row r="9" spans="1:21" x14ac:dyDescent="0.25">
      <c r="A9" s="211" t="s">
        <v>143</v>
      </c>
      <c r="B9" s="213">
        <v>0</v>
      </c>
      <c r="C9" s="213">
        <v>0</v>
      </c>
      <c r="D9" s="28">
        <f t="shared" si="0"/>
        <v>0</v>
      </c>
      <c r="E9" s="38">
        <v>0</v>
      </c>
      <c r="F9" s="38">
        <v>0</v>
      </c>
      <c r="G9" s="38">
        <v>0</v>
      </c>
      <c r="H9" s="38">
        <v>0</v>
      </c>
      <c r="I9" s="38">
        <v>0</v>
      </c>
      <c r="J9" s="38">
        <v>0</v>
      </c>
      <c r="K9" s="38">
        <v>0</v>
      </c>
      <c r="L9" s="38">
        <v>0</v>
      </c>
      <c r="M9" s="38">
        <v>0</v>
      </c>
      <c r="N9" s="38">
        <v>0</v>
      </c>
      <c r="O9" s="38">
        <v>0</v>
      </c>
      <c r="P9" s="38">
        <v>0</v>
      </c>
      <c r="Q9" s="75">
        <f t="shared" si="5"/>
        <v>0</v>
      </c>
      <c r="R9" s="20">
        <f t="shared" si="1"/>
        <v>0</v>
      </c>
      <c r="S9" s="24" t="e">
        <f t="shared" si="2"/>
        <v>#DIV/0!</v>
      </c>
      <c r="T9" s="20">
        <f t="shared" si="3"/>
        <v>0</v>
      </c>
      <c r="U9" s="22" t="str">
        <f t="shared" si="4"/>
        <v>Employee 4</v>
      </c>
    </row>
    <row r="10" spans="1:21" x14ac:dyDescent="0.25">
      <c r="A10" s="211" t="s">
        <v>144</v>
      </c>
      <c r="B10" s="213">
        <v>0</v>
      </c>
      <c r="C10" s="213">
        <v>0</v>
      </c>
      <c r="D10" s="28">
        <f t="shared" si="0"/>
        <v>0</v>
      </c>
      <c r="E10" s="38">
        <v>0</v>
      </c>
      <c r="F10" s="38">
        <v>0</v>
      </c>
      <c r="G10" s="38">
        <v>0</v>
      </c>
      <c r="H10" s="38">
        <v>0</v>
      </c>
      <c r="I10" s="38">
        <v>0</v>
      </c>
      <c r="J10" s="38">
        <v>0</v>
      </c>
      <c r="K10" s="38">
        <v>0</v>
      </c>
      <c r="L10" s="38">
        <v>0</v>
      </c>
      <c r="M10" s="38">
        <v>0</v>
      </c>
      <c r="N10" s="38">
        <v>0</v>
      </c>
      <c r="O10" s="38">
        <v>0</v>
      </c>
      <c r="P10" s="38">
        <v>0</v>
      </c>
      <c r="Q10" s="75">
        <f t="shared" si="5"/>
        <v>0</v>
      </c>
      <c r="R10" s="20">
        <f t="shared" si="1"/>
        <v>0</v>
      </c>
      <c r="S10" s="24" t="e">
        <f t="shared" si="2"/>
        <v>#DIV/0!</v>
      </c>
      <c r="T10" s="20">
        <f t="shared" si="3"/>
        <v>0</v>
      </c>
      <c r="U10" s="22" t="str">
        <f t="shared" si="4"/>
        <v>Employee 5</v>
      </c>
    </row>
    <row r="11" spans="1:21" x14ac:dyDescent="0.25">
      <c r="A11" s="211" t="s">
        <v>145</v>
      </c>
      <c r="B11" s="213">
        <v>0</v>
      </c>
      <c r="C11" s="213">
        <v>0</v>
      </c>
      <c r="D11" s="28">
        <f t="shared" si="0"/>
        <v>0</v>
      </c>
      <c r="E11" s="38">
        <v>0</v>
      </c>
      <c r="F11" s="38">
        <v>0</v>
      </c>
      <c r="G11" s="38">
        <v>0</v>
      </c>
      <c r="H11" s="38">
        <v>0</v>
      </c>
      <c r="I11" s="38">
        <v>0</v>
      </c>
      <c r="J11" s="38">
        <v>0</v>
      </c>
      <c r="K11" s="38">
        <v>0</v>
      </c>
      <c r="L11" s="38">
        <v>0</v>
      </c>
      <c r="M11" s="38">
        <v>0</v>
      </c>
      <c r="N11" s="38">
        <v>0</v>
      </c>
      <c r="O11" s="38">
        <v>0</v>
      </c>
      <c r="P11" s="38">
        <v>0</v>
      </c>
      <c r="Q11" s="75">
        <f t="shared" si="5"/>
        <v>0</v>
      </c>
      <c r="R11" s="20">
        <f t="shared" si="1"/>
        <v>0</v>
      </c>
      <c r="S11" s="24" t="e">
        <f t="shared" si="2"/>
        <v>#DIV/0!</v>
      </c>
      <c r="T11" s="20">
        <f t="shared" si="3"/>
        <v>0</v>
      </c>
      <c r="U11" s="22" t="str">
        <f t="shared" si="4"/>
        <v>Employee 6</v>
      </c>
    </row>
    <row r="12" spans="1:21" x14ac:dyDescent="0.25">
      <c r="A12" s="211" t="s">
        <v>146</v>
      </c>
      <c r="B12" s="213">
        <v>0</v>
      </c>
      <c r="C12" s="213">
        <v>0</v>
      </c>
      <c r="D12" s="28">
        <f t="shared" si="0"/>
        <v>0</v>
      </c>
      <c r="E12" s="38">
        <v>0</v>
      </c>
      <c r="F12" s="38">
        <v>0</v>
      </c>
      <c r="G12" s="38">
        <v>0</v>
      </c>
      <c r="H12" s="38">
        <v>0</v>
      </c>
      <c r="I12" s="38">
        <v>0</v>
      </c>
      <c r="J12" s="38">
        <v>0</v>
      </c>
      <c r="K12" s="38">
        <v>0</v>
      </c>
      <c r="L12" s="38">
        <v>0</v>
      </c>
      <c r="M12" s="38">
        <v>0</v>
      </c>
      <c r="N12" s="38">
        <v>0</v>
      </c>
      <c r="O12" s="38">
        <v>0</v>
      </c>
      <c r="P12" s="38">
        <v>0</v>
      </c>
      <c r="Q12" s="75">
        <f t="shared" si="5"/>
        <v>0</v>
      </c>
      <c r="R12" s="20">
        <f t="shared" si="1"/>
        <v>0</v>
      </c>
      <c r="S12" s="24" t="e">
        <f t="shared" si="2"/>
        <v>#DIV/0!</v>
      </c>
      <c r="T12" s="20">
        <f t="shared" si="3"/>
        <v>0</v>
      </c>
      <c r="U12" s="22" t="str">
        <f t="shared" si="4"/>
        <v>Employee 7</v>
      </c>
    </row>
    <row r="13" spans="1:21" x14ac:dyDescent="0.25">
      <c r="A13" s="211" t="s">
        <v>147</v>
      </c>
      <c r="B13" s="213">
        <v>0</v>
      </c>
      <c r="C13" s="213">
        <v>0</v>
      </c>
      <c r="D13" s="28">
        <f t="shared" si="0"/>
        <v>0</v>
      </c>
      <c r="E13" s="38">
        <v>0</v>
      </c>
      <c r="F13" s="38">
        <v>0</v>
      </c>
      <c r="G13" s="38">
        <v>0</v>
      </c>
      <c r="H13" s="38">
        <v>0</v>
      </c>
      <c r="I13" s="38">
        <v>0</v>
      </c>
      <c r="J13" s="38">
        <v>0</v>
      </c>
      <c r="K13" s="38">
        <v>0</v>
      </c>
      <c r="L13" s="38">
        <v>0</v>
      </c>
      <c r="M13" s="38">
        <v>0</v>
      </c>
      <c r="N13" s="38">
        <v>0</v>
      </c>
      <c r="O13" s="38">
        <v>0</v>
      </c>
      <c r="P13" s="38">
        <v>0</v>
      </c>
      <c r="Q13" s="75">
        <f t="shared" si="5"/>
        <v>0</v>
      </c>
      <c r="R13" s="20">
        <f t="shared" si="1"/>
        <v>0</v>
      </c>
      <c r="S13" s="24" t="e">
        <f t="shared" si="2"/>
        <v>#DIV/0!</v>
      </c>
      <c r="T13" s="20">
        <f t="shared" si="3"/>
        <v>0</v>
      </c>
      <c r="U13" s="22" t="str">
        <f t="shared" si="4"/>
        <v>Employee 8</v>
      </c>
    </row>
    <row r="14" spans="1:21" x14ac:dyDescent="0.25">
      <c r="A14" s="211" t="s">
        <v>148</v>
      </c>
      <c r="B14" s="213">
        <v>0</v>
      </c>
      <c r="C14" s="213">
        <v>0</v>
      </c>
      <c r="D14" s="28">
        <f t="shared" si="0"/>
        <v>0</v>
      </c>
      <c r="E14" s="38">
        <v>0</v>
      </c>
      <c r="F14" s="38">
        <v>0</v>
      </c>
      <c r="G14" s="38">
        <v>0</v>
      </c>
      <c r="H14" s="38">
        <v>0</v>
      </c>
      <c r="I14" s="38">
        <v>0</v>
      </c>
      <c r="J14" s="38">
        <v>0</v>
      </c>
      <c r="K14" s="38">
        <v>0</v>
      </c>
      <c r="L14" s="38">
        <v>0</v>
      </c>
      <c r="M14" s="38">
        <v>0</v>
      </c>
      <c r="N14" s="38">
        <v>0</v>
      </c>
      <c r="O14" s="38">
        <v>0</v>
      </c>
      <c r="P14" s="38">
        <v>0</v>
      </c>
      <c r="Q14" s="75">
        <f t="shared" si="5"/>
        <v>0</v>
      </c>
      <c r="R14" s="20">
        <f t="shared" si="1"/>
        <v>0</v>
      </c>
      <c r="S14" s="24" t="e">
        <f t="shared" si="2"/>
        <v>#DIV/0!</v>
      </c>
      <c r="T14" s="20">
        <f t="shared" si="3"/>
        <v>0</v>
      </c>
      <c r="U14" s="22" t="str">
        <f t="shared" si="4"/>
        <v>Employee 9</v>
      </c>
    </row>
    <row r="15" spans="1:21" x14ac:dyDescent="0.25">
      <c r="A15" s="211" t="s">
        <v>149</v>
      </c>
      <c r="B15" s="213">
        <v>0</v>
      </c>
      <c r="C15" s="213">
        <v>0</v>
      </c>
      <c r="D15" s="28">
        <f t="shared" si="0"/>
        <v>0</v>
      </c>
      <c r="E15" s="38">
        <v>0</v>
      </c>
      <c r="F15" s="38">
        <v>0</v>
      </c>
      <c r="G15" s="38">
        <v>0</v>
      </c>
      <c r="H15" s="38">
        <v>0</v>
      </c>
      <c r="I15" s="38">
        <v>0</v>
      </c>
      <c r="J15" s="38">
        <v>0</v>
      </c>
      <c r="K15" s="38">
        <v>0</v>
      </c>
      <c r="L15" s="38">
        <v>0</v>
      </c>
      <c r="M15" s="38">
        <v>0</v>
      </c>
      <c r="N15" s="38">
        <v>0</v>
      </c>
      <c r="O15" s="38">
        <v>0</v>
      </c>
      <c r="P15" s="38">
        <v>0</v>
      </c>
      <c r="Q15" s="75">
        <f t="shared" si="5"/>
        <v>0</v>
      </c>
      <c r="R15" s="20">
        <f t="shared" si="1"/>
        <v>0</v>
      </c>
      <c r="S15" s="24" t="e">
        <f t="shared" si="2"/>
        <v>#DIV/0!</v>
      </c>
      <c r="T15" s="20">
        <f t="shared" si="3"/>
        <v>0</v>
      </c>
      <c r="U15" s="22" t="str">
        <f t="shared" si="4"/>
        <v>Employee 10</v>
      </c>
    </row>
    <row r="16" spans="1:21" x14ac:dyDescent="0.25">
      <c r="A16" s="211" t="s">
        <v>150</v>
      </c>
      <c r="B16" s="213">
        <v>0</v>
      </c>
      <c r="C16" s="213">
        <v>0</v>
      </c>
      <c r="D16" s="28">
        <f t="shared" si="0"/>
        <v>0</v>
      </c>
      <c r="E16" s="38">
        <v>0</v>
      </c>
      <c r="F16" s="38">
        <v>0</v>
      </c>
      <c r="G16" s="38">
        <v>0</v>
      </c>
      <c r="H16" s="38">
        <v>0</v>
      </c>
      <c r="I16" s="38">
        <v>0</v>
      </c>
      <c r="J16" s="38">
        <v>0</v>
      </c>
      <c r="K16" s="38">
        <v>0</v>
      </c>
      <c r="L16" s="38">
        <v>0</v>
      </c>
      <c r="M16" s="38">
        <v>0</v>
      </c>
      <c r="N16" s="38">
        <v>0</v>
      </c>
      <c r="O16" s="38">
        <v>0</v>
      </c>
      <c r="P16" s="38">
        <v>0</v>
      </c>
      <c r="Q16" s="75">
        <f t="shared" si="5"/>
        <v>0</v>
      </c>
      <c r="R16" s="20">
        <f t="shared" si="1"/>
        <v>0</v>
      </c>
      <c r="S16" s="24" t="e">
        <f t="shared" si="2"/>
        <v>#DIV/0!</v>
      </c>
      <c r="T16" s="20">
        <f t="shared" si="3"/>
        <v>0</v>
      </c>
      <c r="U16" s="22" t="str">
        <f t="shared" si="4"/>
        <v>Employee 11</v>
      </c>
    </row>
    <row r="17" spans="1:21" x14ac:dyDescent="0.25">
      <c r="A17" s="211" t="s">
        <v>151</v>
      </c>
      <c r="B17" s="213">
        <v>0</v>
      </c>
      <c r="C17" s="213">
        <v>0</v>
      </c>
      <c r="D17" s="28">
        <f t="shared" si="0"/>
        <v>0</v>
      </c>
      <c r="E17" s="38">
        <v>0</v>
      </c>
      <c r="F17" s="38">
        <v>0</v>
      </c>
      <c r="G17" s="38">
        <v>0</v>
      </c>
      <c r="H17" s="38">
        <v>0</v>
      </c>
      <c r="I17" s="38">
        <v>0</v>
      </c>
      <c r="J17" s="38">
        <v>0</v>
      </c>
      <c r="K17" s="38">
        <v>0</v>
      </c>
      <c r="L17" s="38">
        <v>0</v>
      </c>
      <c r="M17" s="38">
        <v>0</v>
      </c>
      <c r="N17" s="38">
        <v>0</v>
      </c>
      <c r="O17" s="38">
        <v>0</v>
      </c>
      <c r="P17" s="38">
        <v>0</v>
      </c>
      <c r="Q17" s="75">
        <f t="shared" si="5"/>
        <v>0</v>
      </c>
      <c r="R17" s="20">
        <f t="shared" si="1"/>
        <v>0</v>
      </c>
      <c r="S17" s="24" t="e">
        <f t="shared" si="2"/>
        <v>#DIV/0!</v>
      </c>
      <c r="T17" s="20">
        <f t="shared" si="3"/>
        <v>0</v>
      </c>
      <c r="U17" s="22" t="str">
        <f t="shared" si="4"/>
        <v>Employee 12</v>
      </c>
    </row>
    <row r="18" spans="1:21" x14ac:dyDescent="0.25">
      <c r="A18" s="211" t="s">
        <v>152</v>
      </c>
      <c r="B18" s="213">
        <v>0</v>
      </c>
      <c r="C18" s="213">
        <v>0</v>
      </c>
      <c r="D18" s="28">
        <f t="shared" si="0"/>
        <v>0</v>
      </c>
      <c r="E18" s="38">
        <v>0</v>
      </c>
      <c r="F18" s="38">
        <v>0</v>
      </c>
      <c r="G18" s="38">
        <v>0</v>
      </c>
      <c r="H18" s="38">
        <v>0</v>
      </c>
      <c r="I18" s="38">
        <v>0</v>
      </c>
      <c r="J18" s="38">
        <v>0</v>
      </c>
      <c r="K18" s="38">
        <v>0</v>
      </c>
      <c r="L18" s="38">
        <v>0</v>
      </c>
      <c r="M18" s="38">
        <v>0</v>
      </c>
      <c r="N18" s="38">
        <v>0</v>
      </c>
      <c r="O18" s="38">
        <v>0</v>
      </c>
      <c r="P18" s="38">
        <v>0</v>
      </c>
      <c r="Q18" s="75">
        <f t="shared" si="5"/>
        <v>0</v>
      </c>
      <c r="R18" s="20">
        <f t="shared" si="1"/>
        <v>0</v>
      </c>
      <c r="S18" s="24" t="e">
        <f t="shared" si="2"/>
        <v>#DIV/0!</v>
      </c>
      <c r="T18" s="20">
        <f t="shared" si="3"/>
        <v>0</v>
      </c>
      <c r="U18" s="22" t="str">
        <f t="shared" si="4"/>
        <v>Employee 13</v>
      </c>
    </row>
    <row r="19" spans="1:21" x14ac:dyDescent="0.25">
      <c r="A19" s="211" t="s">
        <v>277</v>
      </c>
      <c r="B19" s="213">
        <v>0</v>
      </c>
      <c r="C19" s="213">
        <v>0</v>
      </c>
      <c r="D19" s="28">
        <f t="shared" si="0"/>
        <v>0</v>
      </c>
      <c r="E19" s="38">
        <v>0</v>
      </c>
      <c r="F19" s="38">
        <v>0</v>
      </c>
      <c r="G19" s="38">
        <v>0</v>
      </c>
      <c r="H19" s="38">
        <v>0</v>
      </c>
      <c r="I19" s="38">
        <v>0</v>
      </c>
      <c r="J19" s="38">
        <v>0</v>
      </c>
      <c r="K19" s="38">
        <v>0</v>
      </c>
      <c r="L19" s="38">
        <v>0</v>
      </c>
      <c r="M19" s="38">
        <v>0</v>
      </c>
      <c r="N19" s="38">
        <v>0</v>
      </c>
      <c r="O19" s="38">
        <v>0</v>
      </c>
      <c r="P19" s="38">
        <v>0</v>
      </c>
      <c r="Q19" s="75">
        <f t="shared" si="5"/>
        <v>0</v>
      </c>
      <c r="R19" s="20">
        <f t="shared" si="1"/>
        <v>0</v>
      </c>
      <c r="S19" s="24" t="e">
        <f t="shared" si="2"/>
        <v>#DIV/0!</v>
      </c>
      <c r="T19" s="20">
        <f t="shared" si="3"/>
        <v>0</v>
      </c>
      <c r="U19" s="22" t="str">
        <f t="shared" si="4"/>
        <v>Employee 14</v>
      </c>
    </row>
    <row r="20" spans="1:21" x14ac:dyDescent="0.25">
      <c r="A20" s="211" t="s">
        <v>278</v>
      </c>
      <c r="B20" s="213">
        <v>0</v>
      </c>
      <c r="C20" s="213">
        <v>0</v>
      </c>
      <c r="D20" s="28">
        <f t="shared" si="0"/>
        <v>0</v>
      </c>
      <c r="E20" s="38">
        <v>0</v>
      </c>
      <c r="F20" s="38">
        <v>0</v>
      </c>
      <c r="G20" s="38">
        <v>0</v>
      </c>
      <c r="H20" s="38">
        <v>0</v>
      </c>
      <c r="I20" s="38">
        <v>0</v>
      </c>
      <c r="J20" s="38">
        <v>0</v>
      </c>
      <c r="K20" s="38">
        <v>0</v>
      </c>
      <c r="L20" s="38">
        <v>0</v>
      </c>
      <c r="M20" s="38">
        <v>0</v>
      </c>
      <c r="N20" s="38">
        <v>0</v>
      </c>
      <c r="O20" s="38">
        <v>0</v>
      </c>
      <c r="P20" s="38">
        <v>0</v>
      </c>
      <c r="Q20" s="75">
        <f t="shared" si="5"/>
        <v>0</v>
      </c>
      <c r="R20" s="20">
        <f t="shared" si="1"/>
        <v>0</v>
      </c>
      <c r="S20" s="24" t="e">
        <f t="shared" si="2"/>
        <v>#DIV/0!</v>
      </c>
      <c r="T20" s="20">
        <f t="shared" si="3"/>
        <v>0</v>
      </c>
      <c r="U20" s="22" t="str">
        <f t="shared" si="4"/>
        <v>Employee 15</v>
      </c>
    </row>
    <row r="21" spans="1:21" x14ac:dyDescent="0.25">
      <c r="A21" s="211" t="s">
        <v>279</v>
      </c>
      <c r="B21" s="213">
        <v>0</v>
      </c>
      <c r="C21" s="213">
        <v>0</v>
      </c>
      <c r="D21" s="28">
        <f t="shared" si="0"/>
        <v>0</v>
      </c>
      <c r="E21" s="38">
        <v>0</v>
      </c>
      <c r="F21" s="38">
        <v>0</v>
      </c>
      <c r="G21" s="38">
        <v>0</v>
      </c>
      <c r="H21" s="38">
        <v>0</v>
      </c>
      <c r="I21" s="38">
        <v>0</v>
      </c>
      <c r="J21" s="38">
        <v>0</v>
      </c>
      <c r="K21" s="38">
        <v>0</v>
      </c>
      <c r="L21" s="38">
        <v>0</v>
      </c>
      <c r="M21" s="38">
        <v>0</v>
      </c>
      <c r="N21" s="38">
        <v>0</v>
      </c>
      <c r="O21" s="38">
        <v>0</v>
      </c>
      <c r="P21" s="38">
        <v>0</v>
      </c>
      <c r="Q21" s="75">
        <f t="shared" si="5"/>
        <v>0</v>
      </c>
      <c r="R21" s="20">
        <f t="shared" si="1"/>
        <v>0</v>
      </c>
      <c r="S21" s="24" t="e">
        <f t="shared" si="2"/>
        <v>#DIV/0!</v>
      </c>
      <c r="T21" s="20">
        <f t="shared" si="3"/>
        <v>0</v>
      </c>
      <c r="U21" s="22" t="str">
        <f t="shared" si="4"/>
        <v>Employee 16</v>
      </c>
    </row>
    <row r="22" spans="1:21" x14ac:dyDescent="0.25">
      <c r="A22" s="211" t="s">
        <v>280</v>
      </c>
      <c r="B22" s="213">
        <v>0</v>
      </c>
      <c r="C22" s="213">
        <v>0</v>
      </c>
      <c r="D22" s="28">
        <f t="shared" si="0"/>
        <v>0</v>
      </c>
      <c r="E22" s="38">
        <v>0</v>
      </c>
      <c r="F22" s="38">
        <v>0</v>
      </c>
      <c r="G22" s="38">
        <v>0</v>
      </c>
      <c r="H22" s="38">
        <v>0</v>
      </c>
      <c r="I22" s="38">
        <v>0</v>
      </c>
      <c r="J22" s="38">
        <v>0</v>
      </c>
      <c r="K22" s="38">
        <v>0</v>
      </c>
      <c r="L22" s="38">
        <v>0</v>
      </c>
      <c r="M22" s="38">
        <v>0</v>
      </c>
      <c r="N22" s="38">
        <v>0</v>
      </c>
      <c r="O22" s="38">
        <v>0</v>
      </c>
      <c r="P22" s="38">
        <v>0</v>
      </c>
      <c r="Q22" s="75">
        <f t="shared" si="5"/>
        <v>0</v>
      </c>
      <c r="R22" s="20">
        <f t="shared" si="1"/>
        <v>0</v>
      </c>
      <c r="S22" s="24" t="e">
        <f t="shared" si="2"/>
        <v>#DIV/0!</v>
      </c>
      <c r="T22" s="20">
        <f t="shared" si="3"/>
        <v>0</v>
      </c>
      <c r="U22" s="22" t="str">
        <f t="shared" si="4"/>
        <v>Employee 17</v>
      </c>
    </row>
    <row r="23" spans="1:21" x14ac:dyDescent="0.25">
      <c r="A23" s="211" t="s">
        <v>281</v>
      </c>
      <c r="B23" s="213">
        <v>0</v>
      </c>
      <c r="C23" s="213">
        <v>0</v>
      </c>
      <c r="D23" s="28">
        <f t="shared" si="0"/>
        <v>0</v>
      </c>
      <c r="E23" s="38">
        <v>0</v>
      </c>
      <c r="F23" s="38">
        <v>0</v>
      </c>
      <c r="G23" s="38">
        <v>0</v>
      </c>
      <c r="H23" s="38">
        <v>0</v>
      </c>
      <c r="I23" s="38">
        <v>0</v>
      </c>
      <c r="J23" s="38">
        <v>0</v>
      </c>
      <c r="K23" s="38">
        <v>0</v>
      </c>
      <c r="L23" s="38">
        <v>0</v>
      </c>
      <c r="M23" s="38">
        <v>0</v>
      </c>
      <c r="N23" s="38">
        <v>0</v>
      </c>
      <c r="O23" s="38">
        <v>0</v>
      </c>
      <c r="P23" s="38">
        <v>0</v>
      </c>
      <c r="Q23" s="75">
        <f t="shared" si="5"/>
        <v>0</v>
      </c>
      <c r="R23" s="20">
        <f t="shared" si="1"/>
        <v>0</v>
      </c>
      <c r="S23" s="24" t="e">
        <f t="shared" si="2"/>
        <v>#DIV/0!</v>
      </c>
      <c r="T23" s="20">
        <f t="shared" si="3"/>
        <v>0</v>
      </c>
      <c r="U23" s="22" t="str">
        <f t="shared" si="4"/>
        <v>Employee 18</v>
      </c>
    </row>
    <row r="24" spans="1:21" x14ac:dyDescent="0.25">
      <c r="A24" s="211" t="s">
        <v>282</v>
      </c>
      <c r="B24" s="213">
        <v>0</v>
      </c>
      <c r="C24" s="213">
        <v>0</v>
      </c>
      <c r="D24" s="28">
        <f t="shared" si="0"/>
        <v>0</v>
      </c>
      <c r="E24" s="38">
        <v>0</v>
      </c>
      <c r="F24" s="38">
        <v>0</v>
      </c>
      <c r="G24" s="38">
        <v>0</v>
      </c>
      <c r="H24" s="38">
        <v>0</v>
      </c>
      <c r="I24" s="38">
        <v>0</v>
      </c>
      <c r="J24" s="38">
        <v>0</v>
      </c>
      <c r="K24" s="38">
        <v>0</v>
      </c>
      <c r="L24" s="38">
        <v>0</v>
      </c>
      <c r="M24" s="38">
        <v>0</v>
      </c>
      <c r="N24" s="38">
        <v>0</v>
      </c>
      <c r="O24" s="38">
        <v>0</v>
      </c>
      <c r="P24" s="38">
        <v>0</v>
      </c>
      <c r="Q24" s="75">
        <f t="shared" si="5"/>
        <v>0</v>
      </c>
      <c r="R24" s="20">
        <f t="shared" si="1"/>
        <v>0</v>
      </c>
      <c r="S24" s="24" t="e">
        <f t="shared" si="2"/>
        <v>#DIV/0!</v>
      </c>
      <c r="T24" s="20">
        <f t="shared" si="3"/>
        <v>0</v>
      </c>
      <c r="U24" s="22" t="str">
        <f t="shared" si="4"/>
        <v>Employee 19</v>
      </c>
    </row>
    <row r="25" spans="1:21" x14ac:dyDescent="0.25">
      <c r="A25" s="211" t="s">
        <v>283</v>
      </c>
      <c r="B25" s="213">
        <v>0</v>
      </c>
      <c r="C25" s="213">
        <v>0</v>
      </c>
      <c r="D25" s="28">
        <f t="shared" si="0"/>
        <v>0</v>
      </c>
      <c r="E25" s="38">
        <v>0</v>
      </c>
      <c r="F25" s="38">
        <v>0</v>
      </c>
      <c r="G25" s="38">
        <v>0</v>
      </c>
      <c r="H25" s="38">
        <v>0</v>
      </c>
      <c r="I25" s="38">
        <v>0</v>
      </c>
      <c r="J25" s="38">
        <v>0</v>
      </c>
      <c r="K25" s="38">
        <v>0</v>
      </c>
      <c r="L25" s="38">
        <v>0</v>
      </c>
      <c r="M25" s="38">
        <v>0</v>
      </c>
      <c r="N25" s="38">
        <v>0</v>
      </c>
      <c r="O25" s="38">
        <v>0</v>
      </c>
      <c r="P25" s="38">
        <v>0</v>
      </c>
      <c r="Q25" s="75">
        <f t="shared" si="5"/>
        <v>0</v>
      </c>
      <c r="R25" s="20">
        <f t="shared" si="1"/>
        <v>0</v>
      </c>
      <c r="S25" s="24" t="e">
        <f t="shared" si="2"/>
        <v>#DIV/0!</v>
      </c>
      <c r="T25" s="20">
        <f t="shared" si="3"/>
        <v>0</v>
      </c>
      <c r="U25" s="22" t="str">
        <f t="shared" si="4"/>
        <v>Employee 20</v>
      </c>
    </row>
    <row r="26" spans="1:21" x14ac:dyDescent="0.25">
      <c r="A26" s="211" t="s">
        <v>284</v>
      </c>
      <c r="B26" s="213">
        <v>0</v>
      </c>
      <c r="C26" s="213">
        <v>0</v>
      </c>
      <c r="D26" s="28">
        <f t="shared" si="0"/>
        <v>0</v>
      </c>
      <c r="E26" s="38">
        <v>0</v>
      </c>
      <c r="F26" s="38">
        <v>0</v>
      </c>
      <c r="G26" s="38">
        <v>0</v>
      </c>
      <c r="H26" s="38">
        <v>0</v>
      </c>
      <c r="I26" s="38">
        <v>0</v>
      </c>
      <c r="J26" s="38">
        <v>0</v>
      </c>
      <c r="K26" s="38">
        <v>0</v>
      </c>
      <c r="L26" s="38">
        <v>0</v>
      </c>
      <c r="M26" s="38">
        <v>0</v>
      </c>
      <c r="N26" s="38">
        <v>0</v>
      </c>
      <c r="O26" s="38">
        <v>0</v>
      </c>
      <c r="P26" s="38">
        <v>0</v>
      </c>
      <c r="Q26" s="75">
        <f t="shared" si="5"/>
        <v>0</v>
      </c>
      <c r="R26" s="20">
        <f t="shared" si="1"/>
        <v>0</v>
      </c>
      <c r="S26" s="24" t="e">
        <f t="shared" si="2"/>
        <v>#DIV/0!</v>
      </c>
      <c r="T26" s="20">
        <f t="shared" si="3"/>
        <v>0</v>
      </c>
      <c r="U26" s="22" t="str">
        <f t="shared" si="4"/>
        <v>Employee 21</v>
      </c>
    </row>
    <row r="27" spans="1:21" x14ac:dyDescent="0.25">
      <c r="A27" s="211" t="s">
        <v>285</v>
      </c>
      <c r="B27" s="213">
        <v>0</v>
      </c>
      <c r="C27" s="213">
        <v>0</v>
      </c>
      <c r="D27" s="28">
        <f t="shared" si="0"/>
        <v>0</v>
      </c>
      <c r="E27" s="38">
        <v>0</v>
      </c>
      <c r="F27" s="38">
        <v>0</v>
      </c>
      <c r="G27" s="38">
        <v>0</v>
      </c>
      <c r="H27" s="38">
        <v>0</v>
      </c>
      <c r="I27" s="38">
        <v>0</v>
      </c>
      <c r="J27" s="38">
        <v>0</v>
      </c>
      <c r="K27" s="38">
        <v>0</v>
      </c>
      <c r="L27" s="38">
        <v>0</v>
      </c>
      <c r="M27" s="38">
        <v>0</v>
      </c>
      <c r="N27" s="38">
        <v>0</v>
      </c>
      <c r="O27" s="38">
        <v>0</v>
      </c>
      <c r="P27" s="38">
        <v>0</v>
      </c>
      <c r="Q27" s="75">
        <f t="shared" si="5"/>
        <v>0</v>
      </c>
      <c r="R27" s="20">
        <f t="shared" si="1"/>
        <v>0</v>
      </c>
      <c r="S27" s="24" t="e">
        <f t="shared" si="2"/>
        <v>#DIV/0!</v>
      </c>
      <c r="T27" s="20">
        <f t="shared" si="3"/>
        <v>0</v>
      </c>
      <c r="U27" s="22" t="str">
        <f t="shared" si="4"/>
        <v>Employee 22</v>
      </c>
    </row>
    <row r="28" spans="1:21" x14ac:dyDescent="0.25">
      <c r="A28" s="211" t="s">
        <v>286</v>
      </c>
      <c r="B28" s="213">
        <v>0</v>
      </c>
      <c r="C28" s="213">
        <v>0</v>
      </c>
      <c r="D28" s="28">
        <f t="shared" si="0"/>
        <v>0</v>
      </c>
      <c r="E28" s="38">
        <v>0</v>
      </c>
      <c r="F28" s="38">
        <v>0</v>
      </c>
      <c r="G28" s="38">
        <v>0</v>
      </c>
      <c r="H28" s="38">
        <v>0</v>
      </c>
      <c r="I28" s="38">
        <v>0</v>
      </c>
      <c r="J28" s="38">
        <v>0</v>
      </c>
      <c r="K28" s="38">
        <v>0</v>
      </c>
      <c r="L28" s="38">
        <v>0</v>
      </c>
      <c r="M28" s="38">
        <v>0</v>
      </c>
      <c r="N28" s="38">
        <v>0</v>
      </c>
      <c r="O28" s="38">
        <v>0</v>
      </c>
      <c r="P28" s="38">
        <v>0</v>
      </c>
      <c r="Q28" s="75">
        <f t="shared" si="5"/>
        <v>0</v>
      </c>
      <c r="R28" s="20">
        <f t="shared" si="1"/>
        <v>0</v>
      </c>
      <c r="S28" s="24" t="e">
        <f t="shared" si="2"/>
        <v>#DIV/0!</v>
      </c>
      <c r="T28" s="20">
        <f t="shared" si="3"/>
        <v>0</v>
      </c>
      <c r="U28" s="22" t="str">
        <f t="shared" si="4"/>
        <v>Employee 23</v>
      </c>
    </row>
    <row r="29" spans="1:21" x14ac:dyDescent="0.25">
      <c r="A29" s="211" t="s">
        <v>287</v>
      </c>
      <c r="B29" s="213">
        <v>0</v>
      </c>
      <c r="C29" s="213">
        <v>0</v>
      </c>
      <c r="D29" s="28">
        <f t="shared" si="0"/>
        <v>0</v>
      </c>
      <c r="E29" s="38">
        <v>0</v>
      </c>
      <c r="F29" s="38">
        <v>0</v>
      </c>
      <c r="G29" s="38">
        <v>0</v>
      </c>
      <c r="H29" s="38">
        <v>0</v>
      </c>
      <c r="I29" s="38">
        <v>0</v>
      </c>
      <c r="J29" s="38">
        <v>0</v>
      </c>
      <c r="K29" s="38">
        <v>0</v>
      </c>
      <c r="L29" s="38">
        <v>0</v>
      </c>
      <c r="M29" s="38">
        <v>0</v>
      </c>
      <c r="N29" s="38">
        <v>0</v>
      </c>
      <c r="O29" s="38">
        <v>0</v>
      </c>
      <c r="P29" s="38">
        <v>0</v>
      </c>
      <c r="Q29" s="75">
        <f t="shared" si="5"/>
        <v>0</v>
      </c>
      <c r="R29" s="20">
        <f t="shared" si="1"/>
        <v>0</v>
      </c>
      <c r="S29" s="24" t="e">
        <f t="shared" si="2"/>
        <v>#DIV/0!</v>
      </c>
      <c r="T29" s="20">
        <f t="shared" si="3"/>
        <v>0</v>
      </c>
      <c r="U29" s="22" t="str">
        <f t="shared" si="4"/>
        <v>Employee 24</v>
      </c>
    </row>
    <row r="30" spans="1:21" x14ac:dyDescent="0.25">
      <c r="A30" s="211" t="s">
        <v>288</v>
      </c>
      <c r="B30" s="213">
        <v>0</v>
      </c>
      <c r="C30" s="213">
        <v>0</v>
      </c>
      <c r="D30" s="28">
        <f t="shared" si="0"/>
        <v>0</v>
      </c>
      <c r="E30" s="38">
        <v>0</v>
      </c>
      <c r="F30" s="38">
        <v>0</v>
      </c>
      <c r="G30" s="38">
        <v>0</v>
      </c>
      <c r="H30" s="38">
        <v>0</v>
      </c>
      <c r="I30" s="38">
        <v>0</v>
      </c>
      <c r="J30" s="38">
        <v>0</v>
      </c>
      <c r="K30" s="38">
        <v>0</v>
      </c>
      <c r="L30" s="38">
        <v>0</v>
      </c>
      <c r="M30" s="38">
        <v>0</v>
      </c>
      <c r="N30" s="38">
        <v>0</v>
      </c>
      <c r="O30" s="38">
        <v>0</v>
      </c>
      <c r="P30" s="38">
        <v>0</v>
      </c>
      <c r="Q30" s="75">
        <f t="shared" si="5"/>
        <v>0</v>
      </c>
      <c r="R30" s="20">
        <f t="shared" si="1"/>
        <v>0</v>
      </c>
      <c r="S30" s="24" t="e">
        <f t="shared" si="2"/>
        <v>#DIV/0!</v>
      </c>
      <c r="T30" s="20">
        <f t="shared" si="3"/>
        <v>0</v>
      </c>
      <c r="U30" s="22" t="str">
        <f t="shared" si="4"/>
        <v>Employee 25</v>
      </c>
    </row>
    <row r="31" spans="1:21" s="59" customFormat="1" ht="25.5" x14ac:dyDescent="0.25">
      <c r="A31" s="176" t="s">
        <v>154</v>
      </c>
      <c r="B31" s="180">
        <f t="shared" ref="B31:J31" si="6">SUM(B6:B30)</f>
        <v>0</v>
      </c>
      <c r="C31" s="180">
        <f t="shared" si="6"/>
        <v>0</v>
      </c>
      <c r="D31" s="180">
        <f t="shared" si="6"/>
        <v>0</v>
      </c>
      <c r="E31" s="180">
        <f t="shared" si="6"/>
        <v>0</v>
      </c>
      <c r="F31" s="180">
        <f t="shared" si="6"/>
        <v>0</v>
      </c>
      <c r="G31" s="180">
        <f t="shared" si="6"/>
        <v>0</v>
      </c>
      <c r="H31" s="180">
        <f t="shared" si="6"/>
        <v>0</v>
      </c>
      <c r="I31" s="180">
        <f t="shared" si="6"/>
        <v>0</v>
      </c>
      <c r="J31" s="180">
        <f t="shared" si="6"/>
        <v>0</v>
      </c>
      <c r="K31" s="180">
        <f t="shared" ref="K31" si="7">SUM(K6:K30)</f>
        <v>0</v>
      </c>
      <c r="L31" s="180">
        <f t="shared" ref="L31" si="8">SUM(L6:L30)</f>
        <v>0</v>
      </c>
      <c r="M31" s="180">
        <f t="shared" ref="M31" si="9">SUM(M6:M30)</f>
        <v>0</v>
      </c>
      <c r="N31" s="180">
        <f t="shared" ref="N31" si="10">SUM(N6:N30)</f>
        <v>0</v>
      </c>
      <c r="O31" s="180">
        <f t="shared" ref="O31" si="11">SUM(O6:O30)</f>
        <v>0</v>
      </c>
      <c r="P31" s="180">
        <f t="shared" ref="P31" si="12">SUM(P6:P30)</f>
        <v>0</v>
      </c>
      <c r="Q31" s="180">
        <f>SUM(Q6:Q30)</f>
        <v>0</v>
      </c>
      <c r="R31" s="180">
        <f>SUM(R6:R30)</f>
        <v>0</v>
      </c>
      <c r="S31" s="25"/>
      <c r="T31" s="180">
        <f>SUM(T6:T30)</f>
        <v>0</v>
      </c>
      <c r="U31" s="181"/>
    </row>
    <row r="32" spans="1:21" s="51" customFormat="1" x14ac:dyDescent="0.25">
      <c r="A32" s="171"/>
      <c r="B32" s="172"/>
      <c r="C32" s="172"/>
      <c r="D32" s="173"/>
      <c r="E32" s="174"/>
      <c r="F32" s="174"/>
      <c r="G32" s="174"/>
      <c r="H32" s="174"/>
      <c r="I32" s="174"/>
      <c r="J32" s="174"/>
      <c r="K32" s="174"/>
      <c r="L32" s="174"/>
      <c r="M32" s="174"/>
      <c r="N32" s="174"/>
      <c r="O32" s="174"/>
      <c r="P32" s="174"/>
      <c r="Q32" s="144"/>
      <c r="R32" s="55"/>
      <c r="S32" s="256" t="s">
        <v>271</v>
      </c>
      <c r="T32" s="55"/>
      <c r="U32" s="171"/>
    </row>
    <row r="33" spans="1:21" s="51" customFormat="1" x14ac:dyDescent="0.25">
      <c r="A33" s="202" t="s">
        <v>299</v>
      </c>
      <c r="B33" s="172"/>
      <c r="C33" s="172"/>
      <c r="D33" s="173"/>
      <c r="E33" s="174"/>
      <c r="F33" s="174"/>
      <c r="G33" s="174"/>
      <c r="H33" s="174"/>
      <c r="I33" s="174"/>
      <c r="J33" s="174"/>
      <c r="K33" s="174"/>
      <c r="L33" s="174"/>
      <c r="M33" s="174"/>
      <c r="N33" s="174"/>
      <c r="O33" s="174"/>
      <c r="P33" s="174"/>
      <c r="Q33" s="144"/>
      <c r="R33" s="55"/>
      <c r="S33" s="175"/>
      <c r="T33" s="55"/>
      <c r="U33" s="171"/>
    </row>
    <row r="34" spans="1:21" s="51" customFormat="1" x14ac:dyDescent="0.25">
      <c r="A34" s="169" t="s">
        <v>163</v>
      </c>
      <c r="B34" s="167"/>
      <c r="C34" s="167"/>
      <c r="D34" s="168"/>
      <c r="E34" s="75"/>
      <c r="F34" s="75"/>
      <c r="G34" s="75"/>
      <c r="H34" s="75"/>
      <c r="I34" s="75"/>
      <c r="J34" s="75"/>
      <c r="K34" s="75"/>
      <c r="L34" s="75"/>
      <c r="M34" s="75"/>
      <c r="N34" s="75"/>
      <c r="O34" s="75"/>
      <c r="P34" s="75"/>
      <c r="Q34" s="136"/>
      <c r="R34" s="56"/>
      <c r="S34" s="24"/>
      <c r="T34" s="56"/>
      <c r="U34" s="170"/>
    </row>
    <row r="35" spans="1:21" x14ac:dyDescent="0.25">
      <c r="A35" s="211" t="s">
        <v>289</v>
      </c>
      <c r="B35" s="213">
        <v>0</v>
      </c>
      <c r="C35" s="213">
        <v>0</v>
      </c>
      <c r="D35" s="28">
        <f t="shared" ref="D35:D39" si="13">(C35*4)/52*$A$2</f>
        <v>0</v>
      </c>
      <c r="E35" s="38">
        <v>0</v>
      </c>
      <c r="F35" s="38">
        <v>0</v>
      </c>
      <c r="G35" s="38">
        <v>0</v>
      </c>
      <c r="H35" s="38">
        <v>0</v>
      </c>
      <c r="I35" s="38">
        <v>0</v>
      </c>
      <c r="J35" s="38">
        <v>0</v>
      </c>
      <c r="K35" s="38">
        <v>0</v>
      </c>
      <c r="L35" s="38">
        <v>0</v>
      </c>
      <c r="M35" s="38">
        <v>0</v>
      </c>
      <c r="N35" s="38">
        <v>0</v>
      </c>
      <c r="O35" s="38">
        <v>0</v>
      </c>
      <c r="P35" s="38">
        <v>0</v>
      </c>
      <c r="Q35" s="75">
        <f t="shared" ref="Q35:Q39" si="14">SUM(E35:P35)</f>
        <v>0</v>
      </c>
      <c r="R35" s="20">
        <f>Q35</f>
        <v>0</v>
      </c>
      <c r="S35" s="24" t="e">
        <f>R35/D35</f>
        <v>#DIV/0!</v>
      </c>
      <c r="T35" s="20">
        <f>R35-Q35</f>
        <v>0</v>
      </c>
      <c r="U35" s="22" t="str">
        <f t="shared" ref="U35:U39" si="15">A35</f>
        <v>Employee 26</v>
      </c>
    </row>
    <row r="36" spans="1:21" x14ac:dyDescent="0.25">
      <c r="A36" s="211" t="s">
        <v>290</v>
      </c>
      <c r="B36" s="213">
        <v>0</v>
      </c>
      <c r="C36" s="213">
        <v>0</v>
      </c>
      <c r="D36" s="28">
        <f t="shared" si="13"/>
        <v>0</v>
      </c>
      <c r="E36" s="38">
        <v>0</v>
      </c>
      <c r="F36" s="38">
        <v>0</v>
      </c>
      <c r="G36" s="38">
        <v>0</v>
      </c>
      <c r="H36" s="38">
        <v>0</v>
      </c>
      <c r="I36" s="38">
        <v>0</v>
      </c>
      <c r="J36" s="38">
        <v>0</v>
      </c>
      <c r="K36" s="38">
        <v>0</v>
      </c>
      <c r="L36" s="38">
        <v>0</v>
      </c>
      <c r="M36" s="38">
        <v>0</v>
      </c>
      <c r="N36" s="38">
        <v>0</v>
      </c>
      <c r="O36" s="38">
        <v>0</v>
      </c>
      <c r="P36" s="38">
        <v>0</v>
      </c>
      <c r="Q36" s="75">
        <f t="shared" si="14"/>
        <v>0</v>
      </c>
      <c r="R36" s="20">
        <f t="shared" ref="R36:R39" si="16">Q36</f>
        <v>0</v>
      </c>
      <c r="S36" s="24" t="e">
        <f>R36/D36</f>
        <v>#DIV/0!</v>
      </c>
      <c r="T36" s="20">
        <f>R36-Q36</f>
        <v>0</v>
      </c>
      <c r="U36" s="22" t="str">
        <f t="shared" si="15"/>
        <v>Employee 27</v>
      </c>
    </row>
    <row r="37" spans="1:21" x14ac:dyDescent="0.25">
      <c r="A37" s="211" t="s">
        <v>291</v>
      </c>
      <c r="B37" s="213">
        <v>0</v>
      </c>
      <c r="C37" s="213">
        <v>0</v>
      </c>
      <c r="D37" s="28">
        <f t="shared" si="13"/>
        <v>0</v>
      </c>
      <c r="E37" s="38">
        <v>0</v>
      </c>
      <c r="F37" s="38">
        <v>0</v>
      </c>
      <c r="G37" s="38">
        <v>0</v>
      </c>
      <c r="H37" s="38">
        <v>0</v>
      </c>
      <c r="I37" s="38">
        <v>0</v>
      </c>
      <c r="J37" s="38">
        <v>0</v>
      </c>
      <c r="K37" s="38">
        <v>0</v>
      </c>
      <c r="L37" s="38">
        <v>0</v>
      </c>
      <c r="M37" s="38">
        <v>0</v>
      </c>
      <c r="N37" s="38">
        <v>0</v>
      </c>
      <c r="O37" s="38">
        <v>0</v>
      </c>
      <c r="P37" s="38">
        <v>0</v>
      </c>
      <c r="Q37" s="75">
        <f t="shared" si="14"/>
        <v>0</v>
      </c>
      <c r="R37" s="20">
        <f t="shared" si="16"/>
        <v>0</v>
      </c>
      <c r="S37" s="24" t="e">
        <f>R37/D37</f>
        <v>#DIV/0!</v>
      </c>
      <c r="T37" s="20">
        <f>R37-Q37</f>
        <v>0</v>
      </c>
      <c r="U37" s="22" t="str">
        <f t="shared" si="15"/>
        <v>Employee 28</v>
      </c>
    </row>
    <row r="38" spans="1:21" x14ac:dyDescent="0.25">
      <c r="A38" s="211" t="s">
        <v>292</v>
      </c>
      <c r="B38" s="213">
        <v>0</v>
      </c>
      <c r="C38" s="213">
        <v>0</v>
      </c>
      <c r="D38" s="28">
        <f t="shared" ref="D38" si="17">(C38*4)/52*$A$2</f>
        <v>0</v>
      </c>
      <c r="E38" s="38">
        <v>0</v>
      </c>
      <c r="F38" s="38">
        <v>0</v>
      </c>
      <c r="G38" s="38">
        <v>0</v>
      </c>
      <c r="H38" s="38">
        <v>0</v>
      </c>
      <c r="I38" s="38">
        <v>0</v>
      </c>
      <c r="J38" s="38">
        <v>0</v>
      </c>
      <c r="K38" s="38">
        <v>0</v>
      </c>
      <c r="L38" s="38">
        <v>0</v>
      </c>
      <c r="M38" s="38">
        <v>0</v>
      </c>
      <c r="N38" s="38">
        <v>0</v>
      </c>
      <c r="O38" s="38">
        <v>0</v>
      </c>
      <c r="P38" s="38">
        <v>0</v>
      </c>
      <c r="Q38" s="75">
        <f t="shared" si="14"/>
        <v>0</v>
      </c>
      <c r="R38" s="20">
        <f t="shared" si="16"/>
        <v>0</v>
      </c>
      <c r="S38" s="24" t="e">
        <f>R38/D38</f>
        <v>#DIV/0!</v>
      </c>
      <c r="T38" s="20">
        <f>R38-Q38</f>
        <v>0</v>
      </c>
      <c r="U38" s="22" t="str">
        <f t="shared" si="15"/>
        <v>Employee 29</v>
      </c>
    </row>
    <row r="39" spans="1:21" x14ac:dyDescent="0.25">
      <c r="A39" s="211" t="s">
        <v>293</v>
      </c>
      <c r="B39" s="213">
        <v>0</v>
      </c>
      <c r="C39" s="213">
        <v>0</v>
      </c>
      <c r="D39" s="28">
        <f t="shared" si="13"/>
        <v>0</v>
      </c>
      <c r="E39" s="38">
        <v>0</v>
      </c>
      <c r="F39" s="38">
        <v>0</v>
      </c>
      <c r="G39" s="38">
        <v>0</v>
      </c>
      <c r="H39" s="38">
        <v>0</v>
      </c>
      <c r="I39" s="38">
        <v>0</v>
      </c>
      <c r="J39" s="38">
        <v>0</v>
      </c>
      <c r="K39" s="38">
        <v>0</v>
      </c>
      <c r="L39" s="38">
        <v>0</v>
      </c>
      <c r="M39" s="38">
        <v>0</v>
      </c>
      <c r="N39" s="38">
        <v>0</v>
      </c>
      <c r="O39" s="38">
        <v>0</v>
      </c>
      <c r="P39" s="38">
        <v>0</v>
      </c>
      <c r="Q39" s="75">
        <f t="shared" si="14"/>
        <v>0</v>
      </c>
      <c r="R39" s="20">
        <f t="shared" si="16"/>
        <v>0</v>
      </c>
      <c r="S39" s="24" t="e">
        <f>R39/D39</f>
        <v>#DIV/0!</v>
      </c>
      <c r="T39" s="20">
        <f>R39-Q39</f>
        <v>0</v>
      </c>
      <c r="U39" s="22" t="str">
        <f t="shared" si="15"/>
        <v>Employee 30</v>
      </c>
    </row>
    <row r="40" spans="1:21" s="10" customFormat="1" ht="25.5" x14ac:dyDescent="0.25">
      <c r="A40" s="176" t="s">
        <v>154</v>
      </c>
      <c r="B40" s="178">
        <f>SUM(B35:B39)</f>
        <v>0</v>
      </c>
      <c r="C40" s="178">
        <f>SUM(C35:C39)</f>
        <v>0</v>
      </c>
      <c r="D40" s="178">
        <f>SUM(D35:D39)</f>
        <v>0</v>
      </c>
      <c r="E40" s="178">
        <f t="shared" ref="E40:T40" si="18">SUM(E35:E39)</f>
        <v>0</v>
      </c>
      <c r="F40" s="178">
        <f t="shared" si="18"/>
        <v>0</v>
      </c>
      <c r="G40" s="178">
        <f t="shared" si="18"/>
        <v>0</v>
      </c>
      <c r="H40" s="178">
        <f t="shared" si="18"/>
        <v>0</v>
      </c>
      <c r="I40" s="178">
        <f t="shared" si="18"/>
        <v>0</v>
      </c>
      <c r="J40" s="178">
        <f t="shared" si="18"/>
        <v>0</v>
      </c>
      <c r="K40" s="178">
        <f t="shared" si="18"/>
        <v>0</v>
      </c>
      <c r="L40" s="178">
        <f t="shared" si="18"/>
        <v>0</v>
      </c>
      <c r="M40" s="178">
        <f t="shared" si="18"/>
        <v>0</v>
      </c>
      <c r="N40" s="178">
        <f t="shared" si="18"/>
        <v>0</v>
      </c>
      <c r="O40" s="178">
        <f t="shared" si="18"/>
        <v>0</v>
      </c>
      <c r="P40" s="178">
        <f t="shared" si="18"/>
        <v>0</v>
      </c>
      <c r="Q40" s="178">
        <f t="shared" si="18"/>
        <v>0</v>
      </c>
      <c r="R40" s="178">
        <f t="shared" si="18"/>
        <v>0</v>
      </c>
      <c r="S40" s="26"/>
      <c r="T40" s="178">
        <f t="shared" si="18"/>
        <v>0</v>
      </c>
      <c r="U40" s="183"/>
    </row>
    <row r="41" spans="1:21" s="138" customFormat="1" x14ac:dyDescent="0.25">
      <c r="A41" s="171"/>
      <c r="B41" s="177"/>
      <c r="C41" s="177"/>
      <c r="D41" s="173"/>
      <c r="E41" s="174"/>
      <c r="F41" s="174"/>
      <c r="G41" s="174"/>
      <c r="H41" s="174"/>
      <c r="I41" s="174"/>
      <c r="J41" s="174"/>
      <c r="K41" s="174"/>
      <c r="L41" s="174"/>
      <c r="M41" s="174"/>
      <c r="N41" s="174"/>
      <c r="O41" s="174"/>
      <c r="P41" s="174"/>
      <c r="Q41" s="144"/>
      <c r="R41" s="55"/>
      <c r="S41" s="175"/>
      <c r="T41" s="55"/>
      <c r="U41" s="171"/>
    </row>
    <row r="42" spans="1:21" s="138" customFormat="1" x14ac:dyDescent="0.25">
      <c r="A42" s="171"/>
      <c r="B42" s="177"/>
      <c r="C42" s="177"/>
      <c r="D42" s="173"/>
      <c r="E42" s="174"/>
      <c r="F42" s="174"/>
      <c r="G42" s="174"/>
      <c r="H42" s="174"/>
      <c r="I42" s="174"/>
      <c r="J42" s="174"/>
      <c r="K42" s="174"/>
      <c r="L42" s="174"/>
      <c r="M42" s="174"/>
      <c r="N42" s="174"/>
      <c r="O42" s="174"/>
      <c r="P42" s="174"/>
      <c r="Q42" s="144"/>
      <c r="R42" s="55"/>
      <c r="S42" s="175"/>
      <c r="T42" s="55"/>
      <c r="U42" s="171"/>
    </row>
    <row r="43" spans="1:21" x14ac:dyDescent="0.25">
      <c r="A43" s="19" t="s">
        <v>164</v>
      </c>
      <c r="B43" s="178">
        <f>B31+B40</f>
        <v>0</v>
      </c>
      <c r="C43" s="178">
        <f>C31+C40</f>
        <v>0</v>
      </c>
      <c r="D43" s="178">
        <f>D31+D40</f>
        <v>0</v>
      </c>
      <c r="E43" s="178">
        <f t="shared" ref="E43:Q43" si="19">E31+E40</f>
        <v>0</v>
      </c>
      <c r="F43" s="178">
        <f t="shared" si="19"/>
        <v>0</v>
      </c>
      <c r="G43" s="178">
        <f t="shared" si="19"/>
        <v>0</v>
      </c>
      <c r="H43" s="178">
        <f t="shared" si="19"/>
        <v>0</v>
      </c>
      <c r="I43" s="178">
        <f t="shared" si="19"/>
        <v>0</v>
      </c>
      <c r="J43" s="178">
        <f t="shared" si="19"/>
        <v>0</v>
      </c>
      <c r="K43" s="178">
        <f t="shared" si="19"/>
        <v>0</v>
      </c>
      <c r="L43" s="178">
        <f t="shared" si="19"/>
        <v>0</v>
      </c>
      <c r="M43" s="178">
        <f t="shared" si="19"/>
        <v>0</v>
      </c>
      <c r="N43" s="178">
        <f t="shared" si="19"/>
        <v>0</v>
      </c>
      <c r="O43" s="178">
        <f t="shared" si="19"/>
        <v>0</v>
      </c>
      <c r="P43" s="178">
        <f t="shared" si="19"/>
        <v>0</v>
      </c>
      <c r="Q43" s="178">
        <f t="shared" si="19"/>
        <v>0</v>
      </c>
      <c r="R43" s="228">
        <f>SUM(R6:R39)</f>
        <v>0</v>
      </c>
      <c r="S43" s="13" t="e">
        <f>R43/D43</f>
        <v>#DIV/0!</v>
      </c>
      <c r="T43" s="21">
        <f>SUM(T6:T39)</f>
        <v>0</v>
      </c>
      <c r="U43" s="19" t="s">
        <v>1</v>
      </c>
    </row>
    <row r="44" spans="1:21" ht="14.45" customHeight="1" x14ac:dyDescent="0.25">
      <c r="A44" s="14"/>
      <c r="B44" s="5"/>
      <c r="C44" s="8"/>
      <c r="E44" s="5"/>
      <c r="F44" s="5"/>
      <c r="G44" s="5"/>
      <c r="H44" s="5"/>
    </row>
    <row r="45" spans="1:21" x14ac:dyDescent="0.25">
      <c r="B45" s="5"/>
      <c r="C45" s="100"/>
      <c r="D45" s="101"/>
      <c r="E45" s="5"/>
      <c r="F45" s="5"/>
      <c r="G45" s="5"/>
      <c r="H45" s="5"/>
      <c r="Q45" s="11"/>
      <c r="R45" s="11"/>
      <c r="S45" s="11"/>
      <c r="T45" s="11"/>
    </row>
    <row r="46" spans="1:21" ht="15.75" x14ac:dyDescent="0.25">
      <c r="A46" s="263" t="s">
        <v>300</v>
      </c>
      <c r="B46" s="5"/>
      <c r="C46" s="8"/>
      <c r="D46" s="27"/>
      <c r="E46" s="5"/>
      <c r="J46" s="107"/>
      <c r="K46" s="107"/>
      <c r="L46" s="107"/>
      <c r="M46" s="107"/>
      <c r="N46" s="107"/>
      <c r="O46" s="107"/>
      <c r="P46" s="107"/>
      <c r="R46" s="212">
        <v>20833</v>
      </c>
    </row>
    <row r="47" spans="1:21" x14ac:dyDescent="0.25">
      <c r="A47" s="10" t="s">
        <v>158</v>
      </c>
      <c r="B47" s="5"/>
      <c r="E47" s="5"/>
      <c r="F47" s="5"/>
      <c r="G47" s="5"/>
      <c r="H47" s="5"/>
      <c r="R47" s="146" t="s">
        <v>170</v>
      </c>
    </row>
    <row r="48" spans="1:21" x14ac:dyDescent="0.25">
      <c r="A48" s="211" t="s">
        <v>159</v>
      </c>
      <c r="B48" s="213">
        <v>0</v>
      </c>
      <c r="C48" s="213">
        <v>0</v>
      </c>
      <c r="D48" s="28">
        <f>(C48*4)/52*$A$2</f>
        <v>0</v>
      </c>
      <c r="E48" s="38">
        <v>0</v>
      </c>
      <c r="F48" s="38">
        <v>0</v>
      </c>
      <c r="G48" s="38">
        <v>0</v>
      </c>
      <c r="H48" s="38">
        <v>0</v>
      </c>
      <c r="I48" s="38">
        <v>0</v>
      </c>
      <c r="J48" s="38">
        <v>0</v>
      </c>
      <c r="K48" s="38">
        <v>0</v>
      </c>
      <c r="L48" s="38">
        <v>0</v>
      </c>
      <c r="M48" s="38">
        <v>0</v>
      </c>
      <c r="N48" s="38">
        <v>0</v>
      </c>
      <c r="O48" s="38">
        <v>0</v>
      </c>
      <c r="P48" s="38">
        <v>0</v>
      </c>
      <c r="Q48" s="75">
        <f>SUM(E48:P48)</f>
        <v>0</v>
      </c>
      <c r="R48" s="20">
        <f t="shared" ref="R48:R50" si="20">Q48</f>
        <v>0</v>
      </c>
      <c r="S48" s="13" t="e">
        <f>R48/D48</f>
        <v>#DIV/0!</v>
      </c>
      <c r="T48" s="20">
        <f>R48-Q48</f>
        <v>0</v>
      </c>
      <c r="U48" s="22" t="str">
        <f t="shared" ref="U48:U50" si="21">A48</f>
        <v>Owner 1</v>
      </c>
    </row>
    <row r="49" spans="1:21" x14ac:dyDescent="0.25">
      <c r="A49" s="211" t="s">
        <v>160</v>
      </c>
      <c r="B49" s="213">
        <v>0</v>
      </c>
      <c r="C49" s="213">
        <v>0</v>
      </c>
      <c r="D49" s="28">
        <f t="shared" ref="D49:D50" si="22">(C49*4)/52*$A$2</f>
        <v>0</v>
      </c>
      <c r="E49" s="38">
        <v>0</v>
      </c>
      <c r="F49" s="38">
        <v>0</v>
      </c>
      <c r="G49" s="38">
        <v>0</v>
      </c>
      <c r="H49" s="38">
        <v>0</v>
      </c>
      <c r="I49" s="38">
        <v>0</v>
      </c>
      <c r="J49" s="38">
        <v>0</v>
      </c>
      <c r="K49" s="38">
        <v>0</v>
      </c>
      <c r="L49" s="38">
        <v>0</v>
      </c>
      <c r="M49" s="38">
        <v>0</v>
      </c>
      <c r="N49" s="38">
        <v>0</v>
      </c>
      <c r="O49" s="38">
        <v>0</v>
      </c>
      <c r="P49" s="38">
        <v>0</v>
      </c>
      <c r="Q49" s="75">
        <f>SUM(E49:P49)</f>
        <v>0</v>
      </c>
      <c r="R49" s="20">
        <f t="shared" si="20"/>
        <v>0</v>
      </c>
      <c r="S49" s="13" t="e">
        <f>R49/D49</f>
        <v>#DIV/0!</v>
      </c>
      <c r="T49" s="20">
        <f>R49-Q49</f>
        <v>0</v>
      </c>
      <c r="U49" s="22" t="str">
        <f t="shared" si="21"/>
        <v>Owner 2</v>
      </c>
    </row>
    <row r="50" spans="1:21" x14ac:dyDescent="0.25">
      <c r="A50" s="211" t="s">
        <v>379</v>
      </c>
      <c r="B50" s="213">
        <v>0</v>
      </c>
      <c r="C50" s="213">
        <v>0</v>
      </c>
      <c r="D50" s="28">
        <f t="shared" si="22"/>
        <v>0</v>
      </c>
      <c r="E50" s="38">
        <v>0</v>
      </c>
      <c r="F50" s="38">
        <v>0</v>
      </c>
      <c r="G50" s="38">
        <v>0</v>
      </c>
      <c r="H50" s="38">
        <v>0</v>
      </c>
      <c r="I50" s="38">
        <v>0</v>
      </c>
      <c r="J50" s="38">
        <v>0</v>
      </c>
      <c r="K50" s="38">
        <v>0</v>
      </c>
      <c r="L50" s="38">
        <v>0</v>
      </c>
      <c r="M50" s="38">
        <v>0</v>
      </c>
      <c r="N50" s="38">
        <v>0</v>
      </c>
      <c r="O50" s="38">
        <v>0</v>
      </c>
      <c r="P50" s="38">
        <v>0</v>
      </c>
      <c r="Q50" s="75">
        <f t="shared" ref="Q50" si="23">SUM(E50:P50)</f>
        <v>0</v>
      </c>
      <c r="R50" s="20">
        <f t="shared" si="20"/>
        <v>0</v>
      </c>
      <c r="S50" s="13" t="e">
        <f>R50/D50</f>
        <v>#DIV/0!</v>
      </c>
      <c r="T50" s="20">
        <f>R50-Q50</f>
        <v>0</v>
      </c>
      <c r="U50" s="22" t="str">
        <f t="shared" si="21"/>
        <v>Owner 3</v>
      </c>
    </row>
    <row r="51" spans="1:21" s="10" customFormat="1" x14ac:dyDescent="0.25">
      <c r="A51" s="19" t="s">
        <v>162</v>
      </c>
      <c r="B51" s="178">
        <f>SUM(B48:B50)</f>
        <v>0</v>
      </c>
      <c r="C51" s="178">
        <f>SUM(C48:C50)</f>
        <v>0</v>
      </c>
      <c r="D51" s="178">
        <f t="shared" ref="D51:T51" si="24">SUM(D48:D50)</f>
        <v>0</v>
      </c>
      <c r="E51" s="178">
        <f t="shared" si="24"/>
        <v>0</v>
      </c>
      <c r="F51" s="178">
        <f t="shared" si="24"/>
        <v>0</v>
      </c>
      <c r="G51" s="178">
        <f t="shared" si="24"/>
        <v>0</v>
      </c>
      <c r="H51" s="178">
        <f t="shared" si="24"/>
        <v>0</v>
      </c>
      <c r="I51" s="178">
        <f t="shared" si="24"/>
        <v>0</v>
      </c>
      <c r="J51" s="178">
        <f t="shared" si="24"/>
        <v>0</v>
      </c>
      <c r="K51" s="178">
        <f t="shared" si="24"/>
        <v>0</v>
      </c>
      <c r="L51" s="178">
        <f t="shared" si="24"/>
        <v>0</v>
      </c>
      <c r="M51" s="178">
        <f t="shared" si="24"/>
        <v>0</v>
      </c>
      <c r="N51" s="178">
        <f t="shared" si="24"/>
        <v>0</v>
      </c>
      <c r="O51" s="178">
        <f t="shared" si="24"/>
        <v>0</v>
      </c>
      <c r="P51" s="178">
        <f t="shared" si="24"/>
        <v>0</v>
      </c>
      <c r="Q51" s="178">
        <f t="shared" si="24"/>
        <v>0</v>
      </c>
      <c r="R51" s="178">
        <f t="shared" si="24"/>
        <v>0</v>
      </c>
      <c r="T51" s="178">
        <f t="shared" si="24"/>
        <v>0</v>
      </c>
    </row>
    <row r="52" spans="1:21" x14ac:dyDescent="0.25">
      <c r="G52" s="5"/>
      <c r="H52" s="5"/>
    </row>
    <row r="53" spans="1:21" x14ac:dyDescent="0.25">
      <c r="G53" s="5"/>
      <c r="H53" s="5"/>
    </row>
    <row r="54" spans="1:21" x14ac:dyDescent="0.25">
      <c r="A54" s="184" t="s">
        <v>167</v>
      </c>
      <c r="B54" s="178">
        <f t="shared" ref="B54:P54" si="25">B43+B51</f>
        <v>0</v>
      </c>
      <c r="C54" s="178">
        <f t="shared" si="25"/>
        <v>0</v>
      </c>
      <c r="D54" s="178">
        <f t="shared" si="25"/>
        <v>0</v>
      </c>
      <c r="E54" s="178">
        <f t="shared" si="25"/>
        <v>0</v>
      </c>
      <c r="F54" s="178">
        <f t="shared" si="25"/>
        <v>0</v>
      </c>
      <c r="G54" s="178">
        <f t="shared" si="25"/>
        <v>0</v>
      </c>
      <c r="H54" s="178">
        <f t="shared" si="25"/>
        <v>0</v>
      </c>
      <c r="I54" s="178">
        <f t="shared" si="25"/>
        <v>0</v>
      </c>
      <c r="J54" s="178">
        <f t="shared" si="25"/>
        <v>0</v>
      </c>
      <c r="K54" s="178">
        <f t="shared" si="25"/>
        <v>0</v>
      </c>
      <c r="L54" s="178">
        <f t="shared" si="25"/>
        <v>0</v>
      </c>
      <c r="M54" s="178">
        <f t="shared" si="25"/>
        <v>0</v>
      </c>
      <c r="N54" s="178">
        <f t="shared" si="25"/>
        <v>0</v>
      </c>
      <c r="O54" s="178">
        <f t="shared" si="25"/>
        <v>0</v>
      </c>
      <c r="P54" s="178">
        <f t="shared" si="25"/>
        <v>0</v>
      </c>
      <c r="Q54" s="178">
        <f>Q43+Q51</f>
        <v>0</v>
      </c>
      <c r="R54" s="178">
        <f>R43+R51</f>
        <v>0</v>
      </c>
      <c r="T54" s="178">
        <f>T43+T51</f>
        <v>0</v>
      </c>
    </row>
    <row r="55" spans="1:21" x14ac:dyDescent="0.25">
      <c r="D55" s="291" t="s">
        <v>420</v>
      </c>
      <c r="E55" s="207" t="s">
        <v>392</v>
      </c>
      <c r="F55" s="207" t="s">
        <v>392</v>
      </c>
      <c r="G55" s="207" t="s">
        <v>392</v>
      </c>
      <c r="H55" s="207" t="s">
        <v>392</v>
      </c>
      <c r="I55" s="207" t="s">
        <v>392</v>
      </c>
      <c r="J55" s="207" t="s">
        <v>392</v>
      </c>
      <c r="K55" s="207" t="s">
        <v>392</v>
      </c>
      <c r="L55" s="207" t="s">
        <v>392</v>
      </c>
      <c r="M55" s="207" t="s">
        <v>392</v>
      </c>
      <c r="N55" s="207" t="s">
        <v>392</v>
      </c>
      <c r="O55" s="207" t="s">
        <v>392</v>
      </c>
      <c r="P55" s="207" t="s">
        <v>392</v>
      </c>
    </row>
    <row r="56" spans="1:21" ht="30" x14ac:dyDescent="0.25">
      <c r="B56" s="9">
        <f>B54/12*2.5</f>
        <v>0</v>
      </c>
      <c r="C56" s="30"/>
      <c r="D56" s="290" t="s">
        <v>166</v>
      </c>
      <c r="E56" s="338">
        <v>2</v>
      </c>
      <c r="F56" s="338">
        <v>2</v>
      </c>
      <c r="G56" s="338">
        <v>2</v>
      </c>
      <c r="H56" s="338">
        <v>2</v>
      </c>
      <c r="I56" s="338">
        <v>2</v>
      </c>
      <c r="J56" s="338">
        <v>2</v>
      </c>
      <c r="K56" s="338">
        <v>0</v>
      </c>
      <c r="L56" s="338">
        <v>0</v>
      </c>
      <c r="M56" s="338">
        <v>0</v>
      </c>
      <c r="N56" s="338">
        <v>0</v>
      </c>
      <c r="O56" s="338">
        <v>0</v>
      </c>
      <c r="P56" s="353">
        <v>0</v>
      </c>
      <c r="Q56" s="156">
        <f>SUM(E56:P56)</f>
        <v>12</v>
      </c>
    </row>
    <row r="57" spans="1:21" ht="45" x14ac:dyDescent="0.25">
      <c r="B57" s="155" t="s">
        <v>384</v>
      </c>
      <c r="Q57" s="354" t="s">
        <v>456</v>
      </c>
    </row>
    <row r="58" spans="1:21" x14ac:dyDescent="0.25">
      <c r="Q58" s="352"/>
    </row>
    <row r="59" spans="1:21" x14ac:dyDescent="0.25">
      <c r="B59" s="9">
        <f>B54/12*B61</f>
        <v>0</v>
      </c>
    </row>
    <row r="60" spans="1:21" x14ac:dyDescent="0.25">
      <c r="B60" s="9" t="s">
        <v>296</v>
      </c>
    </row>
    <row r="61" spans="1:21" x14ac:dyDescent="0.25">
      <c r="B61" s="285">
        <v>0.03</v>
      </c>
    </row>
  </sheetData>
  <mergeCells count="20">
    <mergeCell ref="B4:B5"/>
    <mergeCell ref="A4:A5"/>
    <mergeCell ref="S4:S5"/>
    <mergeCell ref="T4:T5"/>
    <mergeCell ref="C4:C5"/>
    <mergeCell ref="D4:D5"/>
    <mergeCell ref="E4:E5"/>
    <mergeCell ref="F4:F5"/>
    <mergeCell ref="G4:G5"/>
    <mergeCell ref="H4:H5"/>
    <mergeCell ref="I4:I5"/>
    <mergeCell ref="P4:P5"/>
    <mergeCell ref="J4:J5"/>
    <mergeCell ref="Q4:Q5"/>
    <mergeCell ref="L4:L5"/>
    <mergeCell ref="E2:J2"/>
    <mergeCell ref="K4:K5"/>
    <mergeCell ref="M4:M5"/>
    <mergeCell ref="N4:N5"/>
    <mergeCell ref="O4:O5"/>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workbookViewId="0">
      <pane xSplit="1" ySplit="2" topLeftCell="B3" activePane="bottomRight" state="frozen"/>
      <selection pane="topRight" activeCell="B1" sqref="B1"/>
      <selection pane="bottomLeft" activeCell="A3" sqref="A3"/>
      <selection pane="bottomRight" sqref="A1:A2"/>
    </sheetView>
  </sheetViews>
  <sheetFormatPr defaultRowHeight="15" x14ac:dyDescent="0.25"/>
  <cols>
    <col min="1" max="1" width="45.140625" customWidth="1"/>
    <col min="2" max="3" width="15.7109375" style="1" customWidth="1"/>
    <col min="4" max="4" width="15.7109375" customWidth="1"/>
  </cols>
  <sheetData>
    <row r="1" spans="1:4" s="2" customFormat="1" x14ac:dyDescent="0.25">
      <c r="A1" s="347" t="s">
        <v>177</v>
      </c>
      <c r="B1" s="16" t="s">
        <v>171</v>
      </c>
      <c r="C1" s="16" t="s">
        <v>171</v>
      </c>
      <c r="D1" s="68" t="s">
        <v>171</v>
      </c>
    </row>
    <row r="2" spans="1:4" s="2" customFormat="1" x14ac:dyDescent="0.25">
      <c r="A2" s="348"/>
      <c r="B2" s="16" t="s">
        <v>5</v>
      </c>
      <c r="C2" s="16" t="s">
        <v>6</v>
      </c>
      <c r="D2" s="16" t="s">
        <v>172</v>
      </c>
    </row>
    <row r="3" spans="1:4" s="33" customFormat="1" x14ac:dyDescent="0.25">
      <c r="A3" s="32" t="s">
        <v>176</v>
      </c>
      <c r="B3" s="214">
        <v>0</v>
      </c>
      <c r="C3" s="214">
        <v>0</v>
      </c>
      <c r="D3" s="215">
        <v>0</v>
      </c>
    </row>
    <row r="4" spans="1:4" x14ac:dyDescent="0.25">
      <c r="A4" s="4" t="s">
        <v>4</v>
      </c>
      <c r="B4" s="3"/>
      <c r="C4" s="3"/>
      <c r="D4" s="4"/>
    </row>
    <row r="5" spans="1:4" x14ac:dyDescent="0.25">
      <c r="A5" s="104" t="str">
        <f>'Payroll Data'!A6</f>
        <v>Employee 1</v>
      </c>
      <c r="B5" s="216">
        <v>0</v>
      </c>
      <c r="C5" s="216">
        <v>0</v>
      </c>
      <c r="D5" s="217">
        <v>0</v>
      </c>
    </row>
    <row r="6" spans="1:4" x14ac:dyDescent="0.25">
      <c r="A6" s="104" t="str">
        <f>'Payroll Data'!A7</f>
        <v>Employee 2</v>
      </c>
      <c r="B6" s="216">
        <v>0</v>
      </c>
      <c r="C6" s="216">
        <v>0</v>
      </c>
      <c r="D6" s="217">
        <v>0</v>
      </c>
    </row>
    <row r="7" spans="1:4" x14ac:dyDescent="0.25">
      <c r="A7" s="104" t="str">
        <f>'Payroll Data'!A8</f>
        <v>Employee 3</v>
      </c>
      <c r="B7" s="216">
        <v>0</v>
      </c>
      <c r="C7" s="216">
        <v>0</v>
      </c>
      <c r="D7" s="217">
        <v>0</v>
      </c>
    </row>
    <row r="8" spans="1:4" x14ac:dyDescent="0.25">
      <c r="A8" s="104" t="str">
        <f>'Payroll Data'!A9</f>
        <v>Employee 4</v>
      </c>
      <c r="B8" s="216">
        <v>0</v>
      </c>
      <c r="C8" s="216">
        <v>0</v>
      </c>
      <c r="D8" s="217">
        <v>0</v>
      </c>
    </row>
    <row r="9" spans="1:4" x14ac:dyDescent="0.25">
      <c r="A9" s="104" t="str">
        <f>'Payroll Data'!A10</f>
        <v>Employee 5</v>
      </c>
      <c r="B9" s="216">
        <v>0</v>
      </c>
      <c r="C9" s="216">
        <v>0</v>
      </c>
      <c r="D9" s="217">
        <v>0</v>
      </c>
    </row>
    <row r="10" spans="1:4" x14ac:dyDescent="0.25">
      <c r="A10" s="104" t="str">
        <f>'Payroll Data'!A11</f>
        <v>Employee 6</v>
      </c>
      <c r="B10" s="216">
        <v>0</v>
      </c>
      <c r="C10" s="216">
        <v>0</v>
      </c>
      <c r="D10" s="217">
        <v>0</v>
      </c>
    </row>
    <row r="11" spans="1:4" x14ac:dyDescent="0.25">
      <c r="A11" s="104" t="str">
        <f>'Payroll Data'!A12</f>
        <v>Employee 7</v>
      </c>
      <c r="B11" s="216">
        <v>0</v>
      </c>
      <c r="C11" s="216">
        <v>0</v>
      </c>
      <c r="D11" s="217">
        <v>0</v>
      </c>
    </row>
    <row r="12" spans="1:4" x14ac:dyDescent="0.25">
      <c r="A12" s="104" t="str">
        <f>'Payroll Data'!A13</f>
        <v>Employee 8</v>
      </c>
      <c r="B12" s="216">
        <v>0</v>
      </c>
      <c r="C12" s="218">
        <v>0</v>
      </c>
      <c r="D12" s="217">
        <v>0</v>
      </c>
    </row>
    <row r="13" spans="1:4" x14ac:dyDescent="0.25">
      <c r="A13" s="104" t="str">
        <f>'Payroll Data'!A14</f>
        <v>Employee 9</v>
      </c>
      <c r="B13" s="216">
        <v>0</v>
      </c>
      <c r="C13" s="218">
        <v>0</v>
      </c>
      <c r="D13" s="217">
        <v>0</v>
      </c>
    </row>
    <row r="14" spans="1:4" x14ac:dyDescent="0.25">
      <c r="A14" s="104" t="str">
        <f>'Payroll Data'!A15</f>
        <v>Employee 10</v>
      </c>
      <c r="B14" s="216">
        <v>0</v>
      </c>
      <c r="C14" s="218">
        <v>0</v>
      </c>
      <c r="D14" s="217">
        <v>0</v>
      </c>
    </row>
    <row r="15" spans="1:4" x14ac:dyDescent="0.25">
      <c r="A15" s="104" t="str">
        <f>'Payroll Data'!A16</f>
        <v>Employee 11</v>
      </c>
      <c r="B15" s="216">
        <v>0</v>
      </c>
      <c r="C15" s="218">
        <v>0</v>
      </c>
      <c r="D15" s="217">
        <v>0</v>
      </c>
    </row>
    <row r="16" spans="1:4" x14ac:dyDescent="0.25">
      <c r="A16" s="104" t="str">
        <f>'Payroll Data'!A17</f>
        <v>Employee 12</v>
      </c>
      <c r="B16" s="216">
        <v>0</v>
      </c>
      <c r="C16" s="218">
        <v>0</v>
      </c>
      <c r="D16" s="217">
        <v>0</v>
      </c>
    </row>
    <row r="17" spans="1:4" x14ac:dyDescent="0.25">
      <c r="A17" s="104" t="str">
        <f>'Payroll Data'!A18</f>
        <v>Employee 13</v>
      </c>
      <c r="B17" s="216">
        <v>0</v>
      </c>
      <c r="C17" s="218">
        <v>0</v>
      </c>
      <c r="D17" s="217">
        <v>0</v>
      </c>
    </row>
    <row r="18" spans="1:4" x14ac:dyDescent="0.25">
      <c r="A18" s="104" t="str">
        <f>'Payroll Data'!A19</f>
        <v>Employee 14</v>
      </c>
      <c r="B18" s="216">
        <v>0</v>
      </c>
      <c r="C18" s="218">
        <v>0</v>
      </c>
      <c r="D18" s="217">
        <v>0</v>
      </c>
    </row>
    <row r="19" spans="1:4" x14ac:dyDescent="0.25">
      <c r="A19" s="104" t="str">
        <f>'Payroll Data'!A20</f>
        <v>Employee 15</v>
      </c>
      <c r="B19" s="216">
        <v>0</v>
      </c>
      <c r="C19" s="218">
        <v>0</v>
      </c>
      <c r="D19" s="217">
        <v>0</v>
      </c>
    </row>
    <row r="20" spans="1:4" x14ac:dyDescent="0.25">
      <c r="A20" s="104" t="str">
        <f>'Payroll Data'!A21</f>
        <v>Employee 16</v>
      </c>
      <c r="B20" s="216">
        <v>0</v>
      </c>
      <c r="C20" s="218">
        <v>0</v>
      </c>
      <c r="D20" s="217">
        <v>0</v>
      </c>
    </row>
    <row r="21" spans="1:4" x14ac:dyDescent="0.25">
      <c r="A21" s="104" t="str">
        <f>'Payroll Data'!A22</f>
        <v>Employee 17</v>
      </c>
      <c r="B21" s="216">
        <v>0</v>
      </c>
      <c r="C21" s="218">
        <v>0</v>
      </c>
      <c r="D21" s="217">
        <v>0</v>
      </c>
    </row>
    <row r="22" spans="1:4" x14ac:dyDescent="0.25">
      <c r="A22" s="104" t="str">
        <f>'Payroll Data'!A23</f>
        <v>Employee 18</v>
      </c>
      <c r="B22" s="216">
        <v>0</v>
      </c>
      <c r="C22" s="218">
        <v>0</v>
      </c>
      <c r="D22" s="217">
        <v>0</v>
      </c>
    </row>
    <row r="23" spans="1:4" x14ac:dyDescent="0.25">
      <c r="A23" s="104" t="str">
        <f>'Payroll Data'!A24</f>
        <v>Employee 19</v>
      </c>
      <c r="B23" s="216">
        <v>0</v>
      </c>
      <c r="C23" s="218">
        <v>0</v>
      </c>
      <c r="D23" s="217">
        <v>0</v>
      </c>
    </row>
    <row r="24" spans="1:4" x14ac:dyDescent="0.25">
      <c r="A24" s="104" t="str">
        <f>'Payroll Data'!A25</f>
        <v>Employee 20</v>
      </c>
      <c r="B24" s="216">
        <v>0</v>
      </c>
      <c r="C24" s="218">
        <v>0</v>
      </c>
      <c r="D24" s="217">
        <v>0</v>
      </c>
    </row>
    <row r="25" spans="1:4" x14ac:dyDescent="0.25">
      <c r="A25" s="104" t="str">
        <f>'Payroll Data'!A26</f>
        <v>Employee 21</v>
      </c>
      <c r="B25" s="216">
        <v>0</v>
      </c>
      <c r="C25" s="218">
        <v>0</v>
      </c>
      <c r="D25" s="217">
        <v>0</v>
      </c>
    </row>
    <row r="26" spans="1:4" x14ac:dyDescent="0.25">
      <c r="A26" s="104" t="str">
        <f>'Payroll Data'!A27</f>
        <v>Employee 22</v>
      </c>
      <c r="B26" s="216">
        <v>0</v>
      </c>
      <c r="C26" s="218">
        <v>0</v>
      </c>
      <c r="D26" s="217">
        <v>0</v>
      </c>
    </row>
    <row r="27" spans="1:4" x14ac:dyDescent="0.25">
      <c r="A27" s="104" t="str">
        <f>'Payroll Data'!A28</f>
        <v>Employee 23</v>
      </c>
      <c r="B27" s="216">
        <v>0</v>
      </c>
      <c r="C27" s="218">
        <v>0</v>
      </c>
      <c r="D27" s="217">
        <v>0</v>
      </c>
    </row>
    <row r="28" spans="1:4" x14ac:dyDescent="0.25">
      <c r="A28" s="104" t="str">
        <f>'Payroll Data'!A29</f>
        <v>Employee 24</v>
      </c>
      <c r="B28" s="216">
        <v>0</v>
      </c>
      <c r="C28" s="218">
        <v>0</v>
      </c>
      <c r="D28" s="217">
        <v>0</v>
      </c>
    </row>
    <row r="29" spans="1:4" x14ac:dyDescent="0.25">
      <c r="A29" s="104" t="str">
        <f>'Payroll Data'!A30</f>
        <v>Employee 25</v>
      </c>
      <c r="B29" s="216">
        <v>0</v>
      </c>
      <c r="C29" s="218">
        <v>0</v>
      </c>
      <c r="D29" s="217">
        <v>0</v>
      </c>
    </row>
    <row r="30" spans="1:4" x14ac:dyDescent="0.25">
      <c r="A30" s="104" t="str">
        <f>'Payroll Data'!A35</f>
        <v>Employee 26</v>
      </c>
      <c r="B30" s="216">
        <v>0</v>
      </c>
      <c r="C30" s="218">
        <v>0</v>
      </c>
      <c r="D30" s="217">
        <v>0</v>
      </c>
    </row>
    <row r="31" spans="1:4" x14ac:dyDescent="0.25">
      <c r="A31" s="104" t="str">
        <f>'Payroll Data'!A36</f>
        <v>Employee 27</v>
      </c>
      <c r="B31" s="216">
        <v>0</v>
      </c>
      <c r="C31" s="218">
        <v>0</v>
      </c>
      <c r="D31" s="217">
        <v>0</v>
      </c>
    </row>
    <row r="32" spans="1:4" x14ac:dyDescent="0.25">
      <c r="A32" s="104" t="str">
        <f>'Payroll Data'!A37</f>
        <v>Employee 28</v>
      </c>
      <c r="B32" s="216">
        <v>0</v>
      </c>
      <c r="C32" s="218">
        <v>0</v>
      </c>
      <c r="D32" s="217">
        <v>0</v>
      </c>
    </row>
    <row r="33" spans="1:4" x14ac:dyDescent="0.25">
      <c r="A33" s="104" t="str">
        <f>'Payroll Data'!A38</f>
        <v>Employee 29</v>
      </c>
      <c r="B33" s="216">
        <v>0</v>
      </c>
      <c r="C33" s="218">
        <v>0</v>
      </c>
      <c r="D33" s="217">
        <v>0</v>
      </c>
    </row>
    <row r="34" spans="1:4" x14ac:dyDescent="0.25">
      <c r="A34" s="104" t="str">
        <f>'Payroll Data'!A39</f>
        <v>Employee 30</v>
      </c>
      <c r="B34" s="216">
        <v>0</v>
      </c>
      <c r="C34" s="218">
        <v>0</v>
      </c>
      <c r="D34" s="217">
        <v>0</v>
      </c>
    </row>
    <row r="35" spans="1:4" x14ac:dyDescent="0.25">
      <c r="A35" s="4" t="s">
        <v>7</v>
      </c>
      <c r="B35" s="3">
        <f>SUM(B5:B17)</f>
        <v>0</v>
      </c>
      <c r="C35" s="3">
        <f>SUM(C5:C17)</f>
        <v>0</v>
      </c>
      <c r="D35" s="3">
        <f>SUM(D5:D17)</f>
        <v>0</v>
      </c>
    </row>
    <row r="36" spans="1:4" x14ac:dyDescent="0.25">
      <c r="A36" s="4" t="s">
        <v>324</v>
      </c>
      <c r="B36" s="341">
        <v>26</v>
      </c>
      <c r="C36" s="3"/>
      <c r="D36" s="3"/>
    </row>
    <row r="37" spans="1:4" x14ac:dyDescent="0.25">
      <c r="A37" s="4" t="s">
        <v>295</v>
      </c>
      <c r="B37" s="3">
        <f>B35*$B$36</f>
        <v>0</v>
      </c>
      <c r="C37" s="3">
        <f t="shared" ref="C37:D37" si="0">C35*$B$36</f>
        <v>0</v>
      </c>
      <c r="D37" s="3">
        <f t="shared" si="0"/>
        <v>0</v>
      </c>
    </row>
    <row r="38" spans="1:4" x14ac:dyDescent="0.25">
      <c r="A38" s="32" t="s">
        <v>173</v>
      </c>
      <c r="B38" s="31">
        <f>B37/12</f>
        <v>0</v>
      </c>
      <c r="C38" s="31">
        <f>C37/12</f>
        <v>0</v>
      </c>
      <c r="D38" s="31">
        <f>D37/12</f>
        <v>0</v>
      </c>
    </row>
    <row r="39" spans="1:4" x14ac:dyDescent="0.25">
      <c r="D39" s="1"/>
    </row>
    <row r="40" spans="1:4" s="33" customFormat="1" x14ac:dyDescent="0.25">
      <c r="A40" s="32" t="s">
        <v>9</v>
      </c>
      <c r="B40" s="31">
        <f>B3-B38</f>
        <v>0</v>
      </c>
      <c r="C40" s="31">
        <f>C3-C38</f>
        <v>0</v>
      </c>
      <c r="D40" s="31">
        <f>D3-D38</f>
        <v>0</v>
      </c>
    </row>
    <row r="42" spans="1:4" x14ac:dyDescent="0.25">
      <c r="A42" s="260" t="s">
        <v>179</v>
      </c>
    </row>
    <row r="44" spans="1:4" x14ac:dyDescent="0.25">
      <c r="A44" s="33" t="s">
        <v>174</v>
      </c>
    </row>
    <row r="45" spans="1:4" x14ac:dyDescent="0.25">
      <c r="A45" s="104" t="str">
        <f>'Payroll Data'!A48</f>
        <v>Owner 1</v>
      </c>
      <c r="B45" s="216">
        <v>0</v>
      </c>
      <c r="C45" s="216">
        <v>0</v>
      </c>
      <c r="D45" s="216">
        <v>0</v>
      </c>
    </row>
    <row r="46" spans="1:4" x14ac:dyDescent="0.25">
      <c r="A46" s="104" t="str">
        <f>'Payroll Data'!A49</f>
        <v>Owner 2</v>
      </c>
      <c r="B46" s="216">
        <v>0</v>
      </c>
      <c r="C46" s="216">
        <v>0</v>
      </c>
      <c r="D46" s="216">
        <v>0</v>
      </c>
    </row>
    <row r="47" spans="1:4" x14ac:dyDescent="0.25">
      <c r="A47" s="104" t="str">
        <f>'Payroll Data'!A50</f>
        <v>Owner 3</v>
      </c>
      <c r="B47" s="216">
        <v>0</v>
      </c>
      <c r="C47" s="216">
        <v>0</v>
      </c>
      <c r="D47" s="216">
        <v>0</v>
      </c>
    </row>
    <row r="48" spans="1:4" x14ac:dyDescent="0.25">
      <c r="A48" s="33"/>
      <c r="B48" s="31">
        <f>SUM(B45:B47)</f>
        <v>0</v>
      </c>
      <c r="C48" s="31">
        <f t="shared" ref="C48:D48" si="1">SUM(C45:C47)</f>
        <v>0</v>
      </c>
      <c r="D48" s="31">
        <f t="shared" si="1"/>
        <v>0</v>
      </c>
    </row>
    <row r="51" spans="1:4" x14ac:dyDescent="0.25">
      <c r="A51" s="32" t="s">
        <v>175</v>
      </c>
      <c r="B51" s="31">
        <f>B40-B48</f>
        <v>0</v>
      </c>
      <c r="C51" s="31">
        <f t="shared" ref="C51:D51" si="2">C40-C48</f>
        <v>0</v>
      </c>
      <c r="D51" s="31">
        <f t="shared" si="2"/>
        <v>0</v>
      </c>
    </row>
    <row r="52" spans="1:4" x14ac:dyDescent="0.25">
      <c r="A52" s="303" t="s">
        <v>178</v>
      </c>
      <c r="B52" s="304"/>
      <c r="C52" s="304"/>
      <c r="D52" s="305"/>
    </row>
  </sheetData>
  <mergeCells count="2">
    <mergeCell ref="A52:D52"/>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8"/>
  <sheetViews>
    <sheetView zoomScale="90" zoomScaleNormal="90" workbookViewId="0">
      <pane xSplit="1" ySplit="3" topLeftCell="B4" activePane="bottomRight" state="frozen"/>
      <selection pane="topRight" activeCell="B1" sqref="B1"/>
      <selection pane="bottomLeft" activeCell="A3" sqref="A3"/>
      <selection pane="bottomRight"/>
    </sheetView>
  </sheetViews>
  <sheetFormatPr defaultColWidth="9.140625" defaultRowHeight="15" x14ac:dyDescent="0.25"/>
  <cols>
    <col min="1" max="1" width="18.140625" style="7" customWidth="1"/>
    <col min="2" max="2" width="23.28515625" style="8" customWidth="1"/>
    <col min="3" max="3" width="24.85546875" style="5" customWidth="1"/>
    <col min="4" max="4" width="31.7109375" style="5" customWidth="1"/>
    <col min="5" max="5" width="18.5703125" style="8" customWidth="1"/>
    <col min="6" max="7" width="20.7109375" style="8" customWidth="1"/>
    <col min="8" max="8" width="20.5703125" style="8" customWidth="1"/>
    <col min="9" max="9" width="20.5703125" style="5" customWidth="1"/>
    <col min="10" max="10" width="19.28515625" style="5" customWidth="1"/>
    <col min="11" max="23" width="15.5703125" style="5" customWidth="1"/>
    <col min="24" max="24" width="13.5703125" style="5" customWidth="1"/>
    <col min="25" max="25" width="10.5703125" style="5" customWidth="1"/>
    <col min="26" max="16384" width="9.140625" style="5"/>
  </cols>
  <sheetData>
    <row r="1" spans="1:10" ht="18.75" x14ac:dyDescent="0.25">
      <c r="A1" s="346" t="s">
        <v>434</v>
      </c>
      <c r="H1" s="78"/>
    </row>
    <row r="2" spans="1:10" x14ac:dyDescent="0.25">
      <c r="H2" s="78"/>
    </row>
    <row r="3" spans="1:10" s="187" customFormat="1" x14ac:dyDescent="0.25">
      <c r="A3" s="189" t="s">
        <v>180</v>
      </c>
      <c r="B3" s="190" t="s">
        <v>24</v>
      </c>
      <c r="C3" s="189" t="s">
        <v>0</v>
      </c>
      <c r="D3" s="189" t="s">
        <v>181</v>
      </c>
      <c r="E3" s="190" t="s">
        <v>327</v>
      </c>
      <c r="F3" s="190" t="s">
        <v>182</v>
      </c>
      <c r="G3" s="190" t="s">
        <v>183</v>
      </c>
      <c r="H3" s="188"/>
    </row>
    <row r="4" spans="1:10" x14ac:dyDescent="0.25">
      <c r="H4" s="78"/>
    </row>
    <row r="5" spans="1:10" x14ac:dyDescent="0.25">
      <c r="A5" s="306" t="s">
        <v>205</v>
      </c>
      <c r="B5" s="306"/>
      <c r="C5" s="306"/>
      <c r="D5" s="306"/>
      <c r="E5" s="306"/>
      <c r="F5" s="306"/>
      <c r="G5" s="306"/>
      <c r="H5" s="77"/>
    </row>
    <row r="6" spans="1:10" ht="60" customHeight="1" x14ac:dyDescent="0.25">
      <c r="A6" s="219" t="s">
        <v>180</v>
      </c>
      <c r="B6" s="280">
        <f>'Health Ins. Data'!$C$51</f>
        <v>0</v>
      </c>
      <c r="C6" s="224" t="s">
        <v>184</v>
      </c>
      <c r="D6" s="225" t="s">
        <v>11</v>
      </c>
      <c r="E6" s="223">
        <f>'Health Ins. Data'!$C$3</f>
        <v>0</v>
      </c>
      <c r="F6" s="226" t="s">
        <v>396</v>
      </c>
      <c r="G6" s="192" t="s">
        <v>399</v>
      </c>
      <c r="H6" s="77"/>
      <c r="J6" s="14"/>
    </row>
    <row r="7" spans="1:10" ht="45.75" customHeight="1" x14ac:dyDescent="0.25">
      <c r="A7" s="219" t="s">
        <v>180</v>
      </c>
      <c r="B7" s="280">
        <f>'Health Ins. Data'!$D$51</f>
        <v>0</v>
      </c>
      <c r="C7" s="224" t="s">
        <v>185</v>
      </c>
      <c r="D7" s="225" t="s">
        <v>395</v>
      </c>
      <c r="E7" s="223">
        <f>'Health Ins. Data'!$D$3</f>
        <v>0</v>
      </c>
      <c r="F7" s="226" t="s">
        <v>396</v>
      </c>
      <c r="G7" s="192" t="s">
        <v>399</v>
      </c>
      <c r="H7" s="77"/>
      <c r="J7" s="14"/>
    </row>
    <row r="8" spans="1:10" ht="45" x14ac:dyDescent="0.25">
      <c r="A8" s="219" t="s">
        <v>180</v>
      </c>
      <c r="B8" s="280">
        <f>'Health Ins. Data'!$B$51</f>
        <v>0</v>
      </c>
      <c r="C8" s="224" t="s">
        <v>186</v>
      </c>
      <c r="D8" s="225" t="s">
        <v>10</v>
      </c>
      <c r="E8" s="223">
        <f>'Health Ins. Data'!$B$3</f>
        <v>0</v>
      </c>
      <c r="F8" s="226" t="s">
        <v>396</v>
      </c>
      <c r="G8" s="192" t="s">
        <v>399</v>
      </c>
      <c r="H8" s="77"/>
      <c r="J8" s="14"/>
    </row>
    <row r="9" spans="1:10" ht="45" x14ac:dyDescent="0.25">
      <c r="A9" s="219" t="s">
        <v>180</v>
      </c>
      <c r="B9" s="280">
        <f>'Health Ins. Data'!$C$40</f>
        <v>0</v>
      </c>
      <c r="C9" s="225" t="s">
        <v>184</v>
      </c>
      <c r="D9" s="225" t="s">
        <v>11</v>
      </c>
      <c r="E9" s="223">
        <f>'Health Ins. Data'!$C$3</f>
        <v>0</v>
      </c>
      <c r="F9" s="226" t="s">
        <v>396</v>
      </c>
      <c r="G9" s="192" t="s">
        <v>399</v>
      </c>
      <c r="H9" s="77"/>
      <c r="J9" s="14"/>
    </row>
    <row r="10" spans="1:10" ht="45" x14ac:dyDescent="0.25">
      <c r="A10" s="219" t="s">
        <v>180</v>
      </c>
      <c r="B10" s="280">
        <f>'Health Ins. Data'!$D$51</f>
        <v>0</v>
      </c>
      <c r="C10" s="225" t="s">
        <v>185</v>
      </c>
      <c r="D10" s="225" t="s">
        <v>395</v>
      </c>
      <c r="E10" s="223">
        <f>'Health Ins. Data'!$D$3</f>
        <v>0</v>
      </c>
      <c r="F10" s="226" t="s">
        <v>396</v>
      </c>
      <c r="G10" s="192" t="s">
        <v>399</v>
      </c>
      <c r="H10" s="77"/>
      <c r="J10" s="14"/>
    </row>
    <row r="11" spans="1:10" ht="45" x14ac:dyDescent="0.25">
      <c r="A11" s="219" t="s">
        <v>180</v>
      </c>
      <c r="B11" s="280">
        <f>'Health Ins. Data'!$B$51</f>
        <v>0</v>
      </c>
      <c r="C11" s="224" t="s">
        <v>186</v>
      </c>
      <c r="D11" s="225" t="s">
        <v>10</v>
      </c>
      <c r="E11" s="223">
        <f>'Health Ins. Data'!$B$3</f>
        <v>0</v>
      </c>
      <c r="F11" s="226" t="s">
        <v>396</v>
      </c>
      <c r="G11" s="192" t="s">
        <v>399</v>
      </c>
      <c r="H11" s="77"/>
      <c r="J11" s="14"/>
    </row>
    <row r="12" spans="1:10" ht="44.45" customHeight="1" x14ac:dyDescent="0.25">
      <c r="A12" s="227" t="s">
        <v>196</v>
      </c>
      <c r="B12" s="228">
        <f>SUM(B6:B11)</f>
        <v>0</v>
      </c>
      <c r="C12" s="12"/>
      <c r="D12" s="12"/>
      <c r="E12" s="20">
        <f>SUM(E6:E11)</f>
        <v>0</v>
      </c>
      <c r="F12" s="12"/>
      <c r="G12" s="12"/>
      <c r="H12" s="77"/>
      <c r="J12" s="14"/>
    </row>
    <row r="13" spans="1:10" x14ac:dyDescent="0.25">
      <c r="A13" s="257" t="s">
        <v>272</v>
      </c>
      <c r="B13" s="5"/>
      <c r="E13" s="5"/>
      <c r="F13" s="5"/>
      <c r="G13" s="5"/>
      <c r="H13" s="77"/>
      <c r="J13" s="14"/>
    </row>
    <row r="14" spans="1:10" x14ac:dyDescent="0.25">
      <c r="A14" s="5"/>
      <c r="B14" s="5"/>
      <c r="E14" s="5"/>
      <c r="F14" s="5"/>
      <c r="G14" s="5"/>
      <c r="H14" s="77"/>
      <c r="J14" s="14"/>
    </row>
    <row r="15" spans="1:10" x14ac:dyDescent="0.25">
      <c r="H15" s="77"/>
      <c r="J15" s="14"/>
    </row>
    <row r="16" spans="1:10" ht="15.75" x14ac:dyDescent="0.25">
      <c r="A16" s="312" t="s">
        <v>188</v>
      </c>
      <c r="B16" s="312"/>
      <c r="C16" s="312"/>
      <c r="D16" s="312"/>
      <c r="E16" s="312"/>
      <c r="F16" s="312"/>
      <c r="G16" s="312"/>
      <c r="H16" s="77"/>
      <c r="J16" s="14"/>
    </row>
    <row r="17" spans="1:10" ht="45" x14ac:dyDescent="0.25">
      <c r="A17" s="219" t="s">
        <v>180</v>
      </c>
      <c r="B17" s="67">
        <f t="shared" ref="B17:B18" si="0">E17</f>
        <v>0</v>
      </c>
      <c r="C17" s="220" t="s">
        <v>189</v>
      </c>
      <c r="D17" s="191" t="s">
        <v>190</v>
      </c>
      <c r="E17" s="82">
        <v>0</v>
      </c>
      <c r="F17" s="226" t="s">
        <v>396</v>
      </c>
      <c r="G17" s="192" t="s">
        <v>399</v>
      </c>
      <c r="H17" s="77"/>
      <c r="J17" s="14"/>
    </row>
    <row r="18" spans="1:10" ht="45" x14ac:dyDescent="0.25">
      <c r="A18" s="219" t="s">
        <v>180</v>
      </c>
      <c r="B18" s="67">
        <f t="shared" si="0"/>
        <v>0</v>
      </c>
      <c r="C18" s="220" t="s">
        <v>189</v>
      </c>
      <c r="D18" s="191" t="s">
        <v>190</v>
      </c>
      <c r="E18" s="82">
        <v>0</v>
      </c>
      <c r="F18" s="226" t="s">
        <v>396</v>
      </c>
      <c r="G18" s="192" t="s">
        <v>399</v>
      </c>
      <c r="H18" s="77"/>
      <c r="J18" s="14"/>
    </row>
    <row r="19" spans="1:10" ht="45" x14ac:dyDescent="0.25">
      <c r="A19" s="229" t="s">
        <v>195</v>
      </c>
      <c r="B19" s="230">
        <f>SUM(B17:B18)</f>
        <v>0</v>
      </c>
      <c r="C19" s="193"/>
      <c r="D19" s="164"/>
      <c r="E19" s="67">
        <f>SUM(E17:E18)</f>
        <v>0</v>
      </c>
      <c r="F19" s="165"/>
      <c r="G19" s="166"/>
      <c r="H19" s="77"/>
      <c r="J19" s="14"/>
    </row>
    <row r="20" spans="1:10" x14ac:dyDescent="0.25">
      <c r="H20" s="77"/>
      <c r="J20" s="14"/>
    </row>
    <row r="21" spans="1:10" x14ac:dyDescent="0.25">
      <c r="H21" s="77"/>
      <c r="J21" s="14"/>
    </row>
    <row r="22" spans="1:10" ht="15.75" x14ac:dyDescent="0.25">
      <c r="A22" s="312" t="s">
        <v>201</v>
      </c>
      <c r="B22" s="312"/>
      <c r="C22" s="312"/>
      <c r="D22" s="312"/>
      <c r="E22" s="312"/>
      <c r="F22" s="312"/>
      <c r="G22" s="312"/>
      <c r="H22" s="77"/>
      <c r="J22" s="14"/>
    </row>
    <row r="23" spans="1:10" ht="45" x14ac:dyDescent="0.25">
      <c r="A23" s="219" t="s">
        <v>180</v>
      </c>
      <c r="B23" s="67">
        <f t="shared" ref="B23:B28" si="1">E23</f>
        <v>0</v>
      </c>
      <c r="C23" s="220" t="s">
        <v>202</v>
      </c>
      <c r="D23" s="191" t="s">
        <v>203</v>
      </c>
      <c r="E23" s="82">
        <v>0</v>
      </c>
      <c r="F23" s="226" t="s">
        <v>396</v>
      </c>
      <c r="G23" s="192" t="s">
        <v>399</v>
      </c>
      <c r="H23" s="77"/>
      <c r="J23" s="14"/>
    </row>
    <row r="24" spans="1:10" ht="45" x14ac:dyDescent="0.25">
      <c r="A24" s="219" t="s">
        <v>180</v>
      </c>
      <c r="B24" s="67">
        <f t="shared" si="1"/>
        <v>0</v>
      </c>
      <c r="C24" s="220" t="s">
        <v>202</v>
      </c>
      <c r="D24" s="191" t="s">
        <v>203</v>
      </c>
      <c r="E24" s="82">
        <v>0</v>
      </c>
      <c r="F24" s="226" t="s">
        <v>396</v>
      </c>
      <c r="G24" s="192" t="s">
        <v>399</v>
      </c>
      <c r="H24" s="77"/>
      <c r="J24" s="14"/>
    </row>
    <row r="25" spans="1:10" ht="45" x14ac:dyDescent="0.25">
      <c r="A25" s="219" t="s">
        <v>180</v>
      </c>
      <c r="B25" s="67">
        <f t="shared" si="1"/>
        <v>0</v>
      </c>
      <c r="C25" s="220" t="s">
        <v>202</v>
      </c>
      <c r="D25" s="191" t="s">
        <v>203</v>
      </c>
      <c r="E25" s="82">
        <v>0</v>
      </c>
      <c r="F25" s="226" t="s">
        <v>396</v>
      </c>
      <c r="G25" s="192" t="s">
        <v>399</v>
      </c>
      <c r="H25" s="77"/>
      <c r="J25" s="14"/>
    </row>
    <row r="26" spans="1:10" ht="45" x14ac:dyDescent="0.25">
      <c r="A26" s="219" t="s">
        <v>180</v>
      </c>
      <c r="B26" s="67">
        <f t="shared" si="1"/>
        <v>0</v>
      </c>
      <c r="C26" s="220" t="s">
        <v>202</v>
      </c>
      <c r="D26" s="191" t="s">
        <v>203</v>
      </c>
      <c r="E26" s="82">
        <v>0</v>
      </c>
      <c r="F26" s="226" t="s">
        <v>396</v>
      </c>
      <c r="G26" s="192" t="s">
        <v>399</v>
      </c>
      <c r="H26" s="77"/>
      <c r="J26" s="14"/>
    </row>
    <row r="27" spans="1:10" ht="45" x14ac:dyDescent="0.25">
      <c r="A27" s="219" t="s">
        <v>180</v>
      </c>
      <c r="B27" s="67">
        <f t="shared" si="1"/>
        <v>0</v>
      </c>
      <c r="C27" s="220" t="s">
        <v>202</v>
      </c>
      <c r="D27" s="191" t="s">
        <v>203</v>
      </c>
      <c r="E27" s="82">
        <v>0</v>
      </c>
      <c r="F27" s="226" t="s">
        <v>396</v>
      </c>
      <c r="G27" s="192" t="s">
        <v>399</v>
      </c>
      <c r="H27" s="77"/>
      <c r="J27" s="14"/>
    </row>
    <row r="28" spans="1:10" ht="45" x14ac:dyDescent="0.25">
      <c r="A28" s="219" t="s">
        <v>180</v>
      </c>
      <c r="B28" s="67">
        <f t="shared" si="1"/>
        <v>0</v>
      </c>
      <c r="C28" s="220" t="s">
        <v>202</v>
      </c>
      <c r="D28" s="191" t="s">
        <v>203</v>
      </c>
      <c r="E28" s="82">
        <v>0</v>
      </c>
      <c r="F28" s="226" t="s">
        <v>396</v>
      </c>
      <c r="G28" s="192" t="s">
        <v>399</v>
      </c>
      <c r="H28" s="77"/>
      <c r="J28" s="14"/>
    </row>
    <row r="29" spans="1:10" ht="45" x14ac:dyDescent="0.25">
      <c r="A29" s="229" t="s">
        <v>204</v>
      </c>
      <c r="B29" s="230">
        <f>SUM(B23:B28)</f>
        <v>0</v>
      </c>
      <c r="C29" s="193"/>
      <c r="D29" s="164"/>
      <c r="E29" s="67">
        <f>SUM(E23:E28)</f>
        <v>0</v>
      </c>
      <c r="F29" s="165"/>
      <c r="G29" s="166"/>
      <c r="H29" s="77"/>
      <c r="J29" s="14"/>
    </row>
    <row r="30" spans="1:10" x14ac:dyDescent="0.25">
      <c r="H30" s="77"/>
      <c r="J30" s="14"/>
    </row>
    <row r="31" spans="1:10" x14ac:dyDescent="0.25">
      <c r="H31" s="77"/>
      <c r="J31" s="14"/>
    </row>
    <row r="32" spans="1:10" ht="15.75" x14ac:dyDescent="0.25">
      <c r="A32" s="312" t="s">
        <v>187</v>
      </c>
      <c r="B32" s="312"/>
      <c r="C32" s="312"/>
      <c r="D32" s="312"/>
      <c r="E32" s="312"/>
      <c r="F32" s="312"/>
      <c r="G32" s="312"/>
      <c r="H32" s="77"/>
      <c r="J32" s="14"/>
    </row>
    <row r="33" spans="1:10" ht="45" x14ac:dyDescent="0.25">
      <c r="A33" s="219" t="s">
        <v>180</v>
      </c>
      <c r="B33" s="67">
        <f t="shared" ref="B33:B34" si="2">E33</f>
        <v>0</v>
      </c>
      <c r="C33" s="220" t="s">
        <v>191</v>
      </c>
      <c r="D33" s="191" t="s">
        <v>192</v>
      </c>
      <c r="E33" s="82">
        <v>0</v>
      </c>
      <c r="F33" s="226" t="s">
        <v>396</v>
      </c>
      <c r="G33" s="192" t="s">
        <v>399</v>
      </c>
      <c r="H33" s="77"/>
      <c r="J33" s="14"/>
    </row>
    <row r="34" spans="1:10" ht="45" x14ac:dyDescent="0.25">
      <c r="A34" s="219" t="s">
        <v>180</v>
      </c>
      <c r="B34" s="67">
        <f t="shared" si="2"/>
        <v>0</v>
      </c>
      <c r="C34" s="220" t="s">
        <v>191</v>
      </c>
      <c r="D34" s="191" t="s">
        <v>192</v>
      </c>
      <c r="E34" s="82">
        <v>0</v>
      </c>
      <c r="F34" s="226" t="s">
        <v>396</v>
      </c>
      <c r="G34" s="192" t="s">
        <v>399</v>
      </c>
      <c r="H34" s="77"/>
      <c r="J34" s="14"/>
    </row>
    <row r="35" spans="1:10" ht="60" x14ac:dyDescent="0.25">
      <c r="A35" s="229" t="s">
        <v>194</v>
      </c>
      <c r="B35" s="230">
        <f>SUM(B33:B34)</f>
        <v>0</v>
      </c>
      <c r="C35" s="193"/>
      <c r="D35" s="164"/>
      <c r="E35" s="67">
        <f>SUM(E33:E34)</f>
        <v>0</v>
      </c>
      <c r="F35" s="165"/>
      <c r="G35" s="166"/>
      <c r="H35" s="77"/>
      <c r="J35" s="14"/>
    </row>
    <row r="36" spans="1:10" x14ac:dyDescent="0.25">
      <c r="H36" s="77"/>
      <c r="J36" s="14"/>
    </row>
    <row r="37" spans="1:10" ht="15.75" x14ac:dyDescent="0.25">
      <c r="A37" s="312" t="s">
        <v>138</v>
      </c>
      <c r="B37" s="312"/>
      <c r="C37" s="312"/>
      <c r="D37" s="312"/>
      <c r="E37" s="312"/>
      <c r="F37" s="312"/>
      <c r="G37" s="312"/>
      <c r="H37" s="77"/>
      <c r="J37" s="14"/>
    </row>
    <row r="38" spans="1:10" ht="45" x14ac:dyDescent="0.25">
      <c r="A38" s="219" t="s">
        <v>180</v>
      </c>
      <c r="B38" s="67">
        <f t="shared" ref="B38:B43" si="3">E38</f>
        <v>0</v>
      </c>
      <c r="C38" s="220" t="s">
        <v>397</v>
      </c>
      <c r="D38" s="191" t="s">
        <v>398</v>
      </c>
      <c r="E38" s="82">
        <v>0</v>
      </c>
      <c r="F38" s="226" t="s">
        <v>396</v>
      </c>
      <c r="G38" s="192" t="s">
        <v>400</v>
      </c>
      <c r="H38" s="77"/>
      <c r="J38" s="14"/>
    </row>
    <row r="39" spans="1:10" ht="45" x14ac:dyDescent="0.25">
      <c r="A39" s="219" t="s">
        <v>180</v>
      </c>
      <c r="B39" s="67">
        <f t="shared" si="3"/>
        <v>0</v>
      </c>
      <c r="C39" s="220" t="s">
        <v>397</v>
      </c>
      <c r="D39" s="191" t="s">
        <v>398</v>
      </c>
      <c r="E39" s="82">
        <v>0</v>
      </c>
      <c r="F39" s="226" t="s">
        <v>396</v>
      </c>
      <c r="G39" s="192" t="s">
        <v>400</v>
      </c>
      <c r="H39" s="77"/>
      <c r="J39" s="14"/>
    </row>
    <row r="40" spans="1:10" ht="46.5" customHeight="1" x14ac:dyDescent="0.25">
      <c r="A40" s="219" t="s">
        <v>180</v>
      </c>
      <c r="B40" s="67">
        <f t="shared" si="3"/>
        <v>0</v>
      </c>
      <c r="C40" s="220" t="s">
        <v>397</v>
      </c>
      <c r="D40" s="191" t="s">
        <v>398</v>
      </c>
      <c r="E40" s="82">
        <v>0</v>
      </c>
      <c r="F40" s="226" t="s">
        <v>396</v>
      </c>
      <c r="G40" s="192" t="s">
        <v>400</v>
      </c>
      <c r="H40" s="77"/>
      <c r="J40" s="14"/>
    </row>
    <row r="41" spans="1:10" ht="46.5" customHeight="1" x14ac:dyDescent="0.25">
      <c r="A41" s="219" t="s">
        <v>180</v>
      </c>
      <c r="B41" s="67">
        <f t="shared" si="3"/>
        <v>0</v>
      </c>
      <c r="C41" s="220" t="s">
        <v>397</v>
      </c>
      <c r="D41" s="191" t="s">
        <v>398</v>
      </c>
      <c r="E41" s="82">
        <v>0</v>
      </c>
      <c r="F41" s="226" t="s">
        <v>396</v>
      </c>
      <c r="G41" s="192" t="s">
        <v>400</v>
      </c>
      <c r="H41" s="77"/>
      <c r="J41" s="14"/>
    </row>
    <row r="42" spans="1:10" ht="45" x14ac:dyDescent="0.25">
      <c r="A42" s="219" t="s">
        <v>180</v>
      </c>
      <c r="B42" s="67">
        <f t="shared" si="3"/>
        <v>0</v>
      </c>
      <c r="C42" s="220" t="s">
        <v>397</v>
      </c>
      <c r="D42" s="191" t="s">
        <v>398</v>
      </c>
      <c r="E42" s="82">
        <v>0</v>
      </c>
      <c r="F42" s="226" t="s">
        <v>396</v>
      </c>
      <c r="G42" s="192" t="s">
        <v>400</v>
      </c>
      <c r="H42" s="5"/>
      <c r="J42" s="14"/>
    </row>
    <row r="43" spans="1:10" ht="45" x14ac:dyDescent="0.25">
      <c r="A43" s="219" t="s">
        <v>180</v>
      </c>
      <c r="B43" s="67">
        <f t="shared" si="3"/>
        <v>0</v>
      </c>
      <c r="C43" s="220" t="s">
        <v>397</v>
      </c>
      <c r="D43" s="191" t="s">
        <v>398</v>
      </c>
      <c r="E43" s="82">
        <v>0</v>
      </c>
      <c r="F43" s="226" t="s">
        <v>396</v>
      </c>
      <c r="G43" s="192" t="s">
        <v>400</v>
      </c>
      <c r="H43" s="80"/>
      <c r="J43" s="14"/>
    </row>
    <row r="44" spans="1:10" ht="30" customHeight="1" x14ac:dyDescent="0.25">
      <c r="A44" s="227" t="s">
        <v>193</v>
      </c>
      <c r="B44" s="228">
        <f>SUM(B38:B43)</f>
        <v>0</v>
      </c>
      <c r="C44" s="12"/>
      <c r="D44" s="12"/>
      <c r="E44" s="20">
        <f>SUM(E38:E43)</f>
        <v>0</v>
      </c>
      <c r="F44" s="12"/>
      <c r="G44" s="12"/>
      <c r="H44" s="83"/>
      <c r="J44" s="14"/>
    </row>
    <row r="45" spans="1:10" x14ac:dyDescent="0.25">
      <c r="A45" s="163"/>
      <c r="B45" s="67"/>
      <c r="C45" s="164"/>
      <c r="D45" s="164"/>
      <c r="E45" s="67"/>
      <c r="F45" s="165"/>
      <c r="G45" s="166"/>
      <c r="H45" s="84"/>
      <c r="J45" s="15"/>
    </row>
    <row r="46" spans="1:10" ht="15.75" x14ac:dyDescent="0.25">
      <c r="A46" s="307" t="s">
        <v>139</v>
      </c>
      <c r="B46" s="308"/>
      <c r="C46" s="308"/>
      <c r="D46" s="308"/>
      <c r="E46" s="308"/>
      <c r="F46" s="308"/>
      <c r="G46" s="309"/>
      <c r="H46" s="84"/>
      <c r="J46" s="15"/>
    </row>
    <row r="47" spans="1:10" ht="45" x14ac:dyDescent="0.25">
      <c r="A47" s="219" t="s">
        <v>180</v>
      </c>
      <c r="B47" s="67">
        <f t="shared" ref="B47:B56" si="4">E47</f>
        <v>0</v>
      </c>
      <c r="C47" s="220" t="s">
        <v>207</v>
      </c>
      <c r="D47" s="191" t="s">
        <v>208</v>
      </c>
      <c r="E47" s="82">
        <v>0</v>
      </c>
      <c r="F47" s="226" t="s">
        <v>396</v>
      </c>
      <c r="G47" s="192" t="s">
        <v>399</v>
      </c>
      <c r="H47" s="84"/>
      <c r="J47" s="15"/>
    </row>
    <row r="48" spans="1:10" ht="45" x14ac:dyDescent="0.25">
      <c r="A48" s="219" t="s">
        <v>180</v>
      </c>
      <c r="B48" s="67">
        <f t="shared" si="4"/>
        <v>0</v>
      </c>
      <c r="C48" s="220" t="s">
        <v>206</v>
      </c>
      <c r="D48" s="191" t="s">
        <v>209</v>
      </c>
      <c r="E48" s="82">
        <v>0</v>
      </c>
      <c r="F48" s="226" t="s">
        <v>396</v>
      </c>
      <c r="G48" s="192" t="s">
        <v>399</v>
      </c>
      <c r="H48" s="84"/>
      <c r="J48" s="15"/>
    </row>
    <row r="49" spans="1:10" ht="45" x14ac:dyDescent="0.25">
      <c r="A49" s="219" t="s">
        <v>180</v>
      </c>
      <c r="B49" s="67">
        <f t="shared" si="4"/>
        <v>0</v>
      </c>
      <c r="C49" s="191" t="s">
        <v>207</v>
      </c>
      <c r="D49" s="191" t="s">
        <v>210</v>
      </c>
      <c r="E49" s="82">
        <v>0</v>
      </c>
      <c r="F49" s="226" t="s">
        <v>396</v>
      </c>
      <c r="G49" s="192" t="s">
        <v>399</v>
      </c>
      <c r="H49" s="84"/>
      <c r="J49" s="15"/>
    </row>
    <row r="50" spans="1:10" ht="45" x14ac:dyDescent="0.25">
      <c r="A50" s="219" t="s">
        <v>180</v>
      </c>
      <c r="B50" s="67">
        <f t="shared" si="4"/>
        <v>0</v>
      </c>
      <c r="C50" s="220" t="s">
        <v>206</v>
      </c>
      <c r="D50" s="191" t="s">
        <v>211</v>
      </c>
      <c r="E50" s="82">
        <v>0</v>
      </c>
      <c r="F50" s="226" t="s">
        <v>396</v>
      </c>
      <c r="G50" s="192" t="s">
        <v>399</v>
      </c>
      <c r="H50" s="84"/>
      <c r="J50" s="15"/>
    </row>
    <row r="51" spans="1:10" ht="45" x14ac:dyDescent="0.25">
      <c r="A51" s="219" t="s">
        <v>180</v>
      </c>
      <c r="B51" s="56">
        <f t="shared" si="4"/>
        <v>0</v>
      </c>
      <c r="C51" s="220" t="s">
        <v>207</v>
      </c>
      <c r="D51" s="191" t="s">
        <v>212</v>
      </c>
      <c r="E51" s="186">
        <v>0</v>
      </c>
      <c r="F51" s="226" t="s">
        <v>396</v>
      </c>
      <c r="G51" s="192" t="s">
        <v>399</v>
      </c>
      <c r="H51" s="84"/>
      <c r="J51" s="15"/>
    </row>
    <row r="52" spans="1:10" ht="45" x14ac:dyDescent="0.25">
      <c r="A52" s="219" t="s">
        <v>180</v>
      </c>
      <c r="B52" s="67">
        <f t="shared" si="4"/>
        <v>0</v>
      </c>
      <c r="C52" s="191" t="s">
        <v>207</v>
      </c>
      <c r="D52" s="191" t="s">
        <v>208</v>
      </c>
      <c r="E52" s="82">
        <v>0</v>
      </c>
      <c r="F52" s="226" t="s">
        <v>396</v>
      </c>
      <c r="G52" s="192" t="s">
        <v>399</v>
      </c>
      <c r="H52" s="84"/>
      <c r="J52" s="15"/>
    </row>
    <row r="53" spans="1:10" ht="45" x14ac:dyDescent="0.25">
      <c r="A53" s="219" t="s">
        <v>180</v>
      </c>
      <c r="B53" s="67">
        <f t="shared" si="4"/>
        <v>0</v>
      </c>
      <c r="C53" s="191" t="s">
        <v>206</v>
      </c>
      <c r="D53" s="191" t="s">
        <v>209</v>
      </c>
      <c r="E53" s="82">
        <v>0</v>
      </c>
      <c r="F53" s="226" t="s">
        <v>396</v>
      </c>
      <c r="G53" s="192" t="s">
        <v>399</v>
      </c>
      <c r="H53" s="84"/>
      <c r="J53" s="15"/>
    </row>
    <row r="54" spans="1:10" ht="30" customHeight="1" x14ac:dyDescent="0.25">
      <c r="A54" s="219" t="s">
        <v>180</v>
      </c>
      <c r="B54" s="67">
        <f t="shared" si="4"/>
        <v>0</v>
      </c>
      <c r="C54" s="220" t="s">
        <v>206</v>
      </c>
      <c r="D54" s="191" t="s">
        <v>210</v>
      </c>
      <c r="E54" s="82">
        <v>0</v>
      </c>
      <c r="F54" s="226" t="s">
        <v>396</v>
      </c>
      <c r="G54" s="192" t="s">
        <v>399</v>
      </c>
      <c r="H54" s="84"/>
      <c r="J54" s="15"/>
    </row>
    <row r="55" spans="1:10" ht="43.5" customHeight="1" x14ac:dyDescent="0.25">
      <c r="A55" s="219" t="s">
        <v>180</v>
      </c>
      <c r="B55" s="67">
        <f t="shared" si="4"/>
        <v>0</v>
      </c>
      <c r="C55" s="220" t="s">
        <v>207</v>
      </c>
      <c r="D55" s="191" t="s">
        <v>211</v>
      </c>
      <c r="E55" s="82">
        <v>0</v>
      </c>
      <c r="F55" s="226" t="s">
        <v>396</v>
      </c>
      <c r="G55" s="192" t="s">
        <v>399</v>
      </c>
      <c r="H55" s="84"/>
      <c r="J55" s="15"/>
    </row>
    <row r="56" spans="1:10" ht="45" x14ac:dyDescent="0.25">
      <c r="A56" s="219" t="s">
        <v>180</v>
      </c>
      <c r="B56" s="67">
        <f t="shared" si="4"/>
        <v>0</v>
      </c>
      <c r="C56" s="220" t="s">
        <v>207</v>
      </c>
      <c r="D56" s="191" t="s">
        <v>212</v>
      </c>
      <c r="E56" s="82">
        <v>0</v>
      </c>
      <c r="F56" s="226" t="s">
        <v>396</v>
      </c>
      <c r="G56" s="192" t="s">
        <v>399</v>
      </c>
      <c r="H56" s="84"/>
      <c r="J56" s="15"/>
    </row>
    <row r="57" spans="1:10" ht="63" x14ac:dyDescent="0.25">
      <c r="A57" s="231" t="s">
        <v>197</v>
      </c>
      <c r="B57" s="230">
        <f>SUM(B47:B56)</f>
        <v>0</v>
      </c>
      <c r="C57" s="164"/>
      <c r="D57" s="164"/>
      <c r="E57" s="67"/>
      <c r="F57" s="165"/>
      <c r="G57" s="166"/>
      <c r="H57" s="79"/>
    </row>
    <row r="58" spans="1:10" x14ac:dyDescent="0.25">
      <c r="G58" s="5"/>
      <c r="H58" s="79"/>
    </row>
    <row r="59" spans="1:10" x14ac:dyDescent="0.25">
      <c r="G59" s="5"/>
      <c r="H59" s="79"/>
    </row>
    <row r="60" spans="1:10" s="10" customFormat="1" ht="15.75" x14ac:dyDescent="0.25">
      <c r="A60" s="90" t="s">
        <v>81</v>
      </c>
      <c r="B60" s="8"/>
      <c r="C60" s="5"/>
      <c r="D60" s="5"/>
      <c r="E60" s="8"/>
      <c r="F60" s="8"/>
      <c r="G60" s="5"/>
      <c r="H60" s="79"/>
    </row>
    <row r="61" spans="1:10" x14ac:dyDescent="0.25">
      <c r="A61" s="85"/>
      <c r="G61" s="5"/>
      <c r="H61" s="79"/>
    </row>
    <row r="62" spans="1:10" x14ac:dyDescent="0.25">
      <c r="A62" s="310" t="s">
        <v>75</v>
      </c>
      <c r="B62" s="311"/>
      <c r="C62" s="10"/>
      <c r="D62" s="10"/>
      <c r="E62" s="17"/>
      <c r="F62" s="17"/>
      <c r="G62" s="10"/>
      <c r="H62" s="79"/>
    </row>
    <row r="63" spans="1:10" x14ac:dyDescent="0.25">
      <c r="A63" s="86" t="s">
        <v>18</v>
      </c>
      <c r="B63" s="128">
        <f>'Payroll Data'!$R$54</f>
        <v>0</v>
      </c>
      <c r="G63" s="5"/>
      <c r="H63" s="79"/>
    </row>
    <row r="64" spans="1:10" ht="60" x14ac:dyDescent="0.25">
      <c r="A64" s="86" t="s">
        <v>224</v>
      </c>
      <c r="B64" s="129">
        <f>'Payroll Data'!$T$54</f>
        <v>0</v>
      </c>
      <c r="G64" s="5"/>
      <c r="H64" s="79"/>
    </row>
    <row r="65" spans="1:8" x14ac:dyDescent="0.25">
      <c r="A65" s="86" t="s">
        <v>125</v>
      </c>
      <c r="B65" s="129">
        <f>B63+B64</f>
        <v>0</v>
      </c>
      <c r="G65" s="5"/>
      <c r="H65" s="79"/>
    </row>
    <row r="66" spans="1:8" x14ac:dyDescent="0.25">
      <c r="A66" s="86" t="s">
        <v>76</v>
      </c>
      <c r="B66" s="20">
        <f>$B$12</f>
        <v>0</v>
      </c>
      <c r="G66" s="5"/>
      <c r="H66" s="79"/>
    </row>
    <row r="67" spans="1:8" x14ac:dyDescent="0.25">
      <c r="A67" s="86" t="s">
        <v>199</v>
      </c>
      <c r="B67" s="20">
        <f>$B$19</f>
        <v>0</v>
      </c>
      <c r="G67" s="5"/>
      <c r="H67" s="79"/>
    </row>
    <row r="68" spans="1:8" ht="30" x14ac:dyDescent="0.25">
      <c r="A68" s="86" t="s">
        <v>200</v>
      </c>
      <c r="B68" s="20">
        <f>$B$29</f>
        <v>0</v>
      </c>
      <c r="G68" s="5"/>
      <c r="H68" s="79"/>
    </row>
    <row r="69" spans="1:8" s="10" customFormat="1" ht="30" x14ac:dyDescent="0.25">
      <c r="A69" s="88" t="s">
        <v>3</v>
      </c>
      <c r="B69" s="130">
        <f>SUM(B65:B68)</f>
        <v>0</v>
      </c>
      <c r="C69" s="5"/>
      <c r="D69" s="5"/>
      <c r="E69" s="8"/>
      <c r="F69" s="8"/>
      <c r="G69" s="5"/>
      <c r="H69" s="103"/>
    </row>
    <row r="70" spans="1:8" x14ac:dyDescent="0.25">
      <c r="A70" s="87"/>
      <c r="B70" s="76"/>
      <c r="G70" s="5"/>
      <c r="H70" s="5"/>
    </row>
    <row r="71" spans="1:8" x14ac:dyDescent="0.25">
      <c r="A71" s="221" t="s">
        <v>77</v>
      </c>
      <c r="B71" s="222"/>
      <c r="G71" s="5"/>
      <c r="H71" s="5"/>
    </row>
    <row r="72" spans="1:8" x14ac:dyDescent="0.25">
      <c r="A72" s="86" t="s">
        <v>78</v>
      </c>
      <c r="B72" s="9">
        <f>$B$35</f>
        <v>0</v>
      </c>
      <c r="G72" s="5"/>
      <c r="H72" s="5"/>
    </row>
    <row r="73" spans="1:8" x14ac:dyDescent="0.25">
      <c r="A73" s="86" t="s">
        <v>79</v>
      </c>
      <c r="B73" s="9">
        <f>$B$44</f>
        <v>0</v>
      </c>
      <c r="G73" s="5"/>
      <c r="H73" s="5"/>
    </row>
    <row r="74" spans="1:8" x14ac:dyDescent="0.25">
      <c r="A74" s="86" t="s">
        <v>2</v>
      </c>
      <c r="B74" s="9">
        <f>$B$57</f>
        <v>0</v>
      </c>
      <c r="G74" s="5"/>
      <c r="H74" s="5"/>
    </row>
    <row r="75" spans="1:8" ht="30" x14ac:dyDescent="0.25">
      <c r="A75" s="88" t="s">
        <v>80</v>
      </c>
      <c r="B75" s="89">
        <f>SUM(B72:B74)</f>
        <v>0</v>
      </c>
      <c r="G75" s="5"/>
      <c r="H75" s="5"/>
    </row>
    <row r="76" spans="1:8" x14ac:dyDescent="0.25">
      <c r="H76" s="5"/>
    </row>
    <row r="77" spans="1:8" x14ac:dyDescent="0.25">
      <c r="A77" s="102" t="s">
        <v>85</v>
      </c>
      <c r="B77" s="130">
        <f>B69+B75</f>
        <v>0</v>
      </c>
      <c r="C77" s="10"/>
      <c r="D77" s="10"/>
      <c r="E77" s="10"/>
      <c r="F77" s="17"/>
      <c r="G77" s="17"/>
      <c r="H77" s="5"/>
    </row>
    <row r="78" spans="1:8" x14ac:dyDescent="0.25">
      <c r="H78" s="5"/>
    </row>
  </sheetData>
  <mergeCells count="7">
    <mergeCell ref="A5:G5"/>
    <mergeCell ref="A46:G46"/>
    <mergeCell ref="A62:B62"/>
    <mergeCell ref="A32:G32"/>
    <mergeCell ref="A16:G16"/>
    <mergeCell ref="A22:G22"/>
    <mergeCell ref="A37:G3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71"/>
  <sheetViews>
    <sheetView zoomScale="85" zoomScaleNormal="85" workbookViewId="0">
      <pane xSplit="1" ySplit="8" topLeftCell="B9" activePane="bottomRight" state="frozen"/>
      <selection pane="topRight" activeCell="B1" sqref="B1"/>
      <selection pane="bottomLeft" activeCell="A9" sqref="A9"/>
      <selection pane="bottomRight"/>
    </sheetView>
  </sheetViews>
  <sheetFormatPr defaultColWidth="9.140625" defaultRowHeight="15" x14ac:dyDescent="0.25"/>
  <cols>
    <col min="1" max="1" width="35.5703125" style="5" customWidth="1"/>
    <col min="2" max="2" width="14.85546875" style="5" customWidth="1"/>
    <col min="3" max="4" width="19.42578125" style="5" customWidth="1"/>
    <col min="5" max="5" width="23.42578125" style="5" customWidth="1"/>
    <col min="6" max="6" width="9.140625" style="5"/>
    <col min="7" max="8" width="12.85546875" style="5" customWidth="1"/>
    <col min="9" max="9" width="9.140625" style="5"/>
    <col min="10" max="21" width="11.7109375" style="5" customWidth="1"/>
    <col min="22" max="22" width="14.28515625" style="5" customWidth="1"/>
    <col min="23" max="23" width="4.7109375" style="5" customWidth="1"/>
    <col min="24" max="24" width="17" style="51" customWidth="1"/>
    <col min="25" max="25" width="4.85546875" style="51" customWidth="1"/>
    <col min="26" max="30" width="17" style="51" customWidth="1"/>
    <col min="31" max="31" width="4.85546875" style="51" customWidth="1"/>
    <col min="32" max="39" width="17" style="51" customWidth="1"/>
    <col min="40" max="40" width="4.85546875" style="51" customWidth="1"/>
    <col min="41" max="48" width="17" style="51" customWidth="1"/>
    <col min="49" max="49" width="18.7109375" style="51" customWidth="1"/>
    <col min="50" max="50" width="16.28515625" style="51" customWidth="1"/>
    <col min="51" max="51" width="8.28515625" style="51" customWidth="1"/>
    <col min="52" max="52" width="8.28515625" style="5" customWidth="1"/>
    <col min="53" max="70" width="9.140625" style="5"/>
    <col min="71" max="71" width="4.5703125" style="5" customWidth="1"/>
    <col min="72" max="73" width="17" style="51" customWidth="1"/>
    <col min="74" max="74" width="17" style="117" customWidth="1"/>
    <col min="75" max="75" width="22.42578125" style="5" bestFit="1" customWidth="1"/>
    <col min="76" max="16384" width="9.140625" style="5"/>
  </cols>
  <sheetData>
    <row r="1" spans="1:75" ht="15.75" customHeight="1" x14ac:dyDescent="0.25">
      <c r="A1" s="345" t="s">
        <v>25</v>
      </c>
      <c r="J1" s="65"/>
      <c r="K1" s="65"/>
      <c r="L1" s="65"/>
      <c r="M1" s="65"/>
      <c r="N1" s="65"/>
      <c r="O1" s="65"/>
      <c r="P1" s="65"/>
      <c r="Q1" s="65"/>
      <c r="R1" s="65"/>
      <c r="S1" s="65"/>
      <c r="T1" s="65"/>
      <c r="U1" s="65"/>
      <c r="V1" s="65"/>
      <c r="W1" s="65"/>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5"/>
      <c r="BA1" s="65"/>
      <c r="BI1" s="51"/>
      <c r="BJ1" s="51"/>
      <c r="BK1" s="51"/>
      <c r="BL1" s="51"/>
      <c r="BM1" s="51"/>
      <c r="BN1" s="51"/>
      <c r="BO1" s="51"/>
      <c r="BP1" s="51"/>
      <c r="BQ1" s="51"/>
      <c r="BR1" s="51"/>
      <c r="BT1" s="5"/>
      <c r="BU1" s="5"/>
      <c r="BV1" s="116"/>
    </row>
    <row r="2" spans="1:75" ht="18.75" x14ac:dyDescent="0.25">
      <c r="A2" s="345" t="s">
        <v>26</v>
      </c>
      <c r="J2" s="65"/>
      <c r="K2" s="65"/>
      <c r="L2" s="65"/>
      <c r="M2" s="108"/>
      <c r="N2" s="65"/>
      <c r="O2" s="65"/>
      <c r="P2" s="65"/>
      <c r="Q2" s="65"/>
      <c r="R2" s="65"/>
      <c r="S2" s="65"/>
      <c r="T2" s="65"/>
      <c r="U2" s="65"/>
      <c r="V2" s="65"/>
      <c r="W2" s="65"/>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5"/>
      <c r="BA2" s="65"/>
      <c r="BI2" s="51"/>
      <c r="BJ2" s="51"/>
      <c r="BK2" s="51"/>
      <c r="BL2" s="51"/>
      <c r="BM2" s="51"/>
      <c r="BN2" s="51"/>
      <c r="BO2" s="51"/>
      <c r="BP2" s="51"/>
      <c r="BQ2" s="51"/>
      <c r="BR2" s="51"/>
      <c r="BT2" s="330" t="s">
        <v>372</v>
      </c>
      <c r="BU2" s="330"/>
      <c r="BV2" s="330"/>
    </row>
    <row r="3" spans="1:75" x14ac:dyDescent="0.25">
      <c r="G3" s="146" t="s">
        <v>161</v>
      </c>
      <c r="H3" s="294" t="s">
        <v>218</v>
      </c>
      <c r="J3" s="65"/>
      <c r="L3" s="65"/>
      <c r="M3" s="65"/>
      <c r="N3" s="65"/>
      <c r="O3" s="65"/>
      <c r="P3" s="65"/>
      <c r="Q3" s="65"/>
      <c r="R3" s="65"/>
      <c r="S3" s="65"/>
      <c r="T3" s="65"/>
      <c r="U3" s="65"/>
      <c r="V3" s="65"/>
      <c r="W3" s="65"/>
      <c r="X3" s="66"/>
      <c r="Y3" s="66"/>
      <c r="Z3" s="66"/>
      <c r="AA3" s="66"/>
      <c r="AB3" s="66"/>
      <c r="AC3" s="66"/>
      <c r="AD3" s="66"/>
      <c r="AE3" s="66"/>
      <c r="AF3" s="66"/>
      <c r="AG3" s="66"/>
      <c r="AH3" s="66"/>
      <c r="AI3" s="66"/>
      <c r="AJ3" s="66"/>
      <c r="AK3" s="66"/>
      <c r="AL3" s="66"/>
      <c r="AM3" s="66"/>
      <c r="AN3" s="66"/>
      <c r="AO3" s="66"/>
      <c r="AP3" s="66"/>
      <c r="AQ3" s="66"/>
      <c r="AR3" s="66"/>
      <c r="AS3" s="66"/>
      <c r="AT3" s="66"/>
      <c r="AU3" s="66"/>
      <c r="AV3" s="239" t="s">
        <v>267</v>
      </c>
      <c r="AW3" s="66"/>
      <c r="AX3" s="66"/>
      <c r="AY3" s="66"/>
      <c r="AZ3" s="65"/>
      <c r="BA3" s="65"/>
      <c r="BI3" s="51"/>
      <c r="BJ3" s="51"/>
      <c r="BK3" s="51"/>
      <c r="BL3" s="51"/>
      <c r="BM3" s="51"/>
      <c r="BN3" s="51"/>
      <c r="BO3" s="51"/>
      <c r="BP3" s="51"/>
      <c r="BQ3" s="51"/>
      <c r="BR3" s="51"/>
      <c r="BT3" s="5"/>
      <c r="BU3" s="5"/>
      <c r="BV3" s="116"/>
    </row>
    <row r="4" spans="1:75" x14ac:dyDescent="0.25">
      <c r="A4" s="5" t="s">
        <v>35</v>
      </c>
      <c r="G4" s="49">
        <f>'Payroll Data'!$A$2</f>
        <v>12</v>
      </c>
      <c r="H4" s="295">
        <f>100000/52*G4</f>
        <v>23076.923076923078</v>
      </c>
      <c r="J4" s="65"/>
      <c r="K4" s="65"/>
      <c r="L4" s="65"/>
      <c r="M4" s="65"/>
      <c r="N4" s="65"/>
      <c r="O4" s="65"/>
      <c r="P4" s="65"/>
      <c r="Q4" s="65"/>
      <c r="R4" s="65"/>
      <c r="S4" s="65"/>
      <c r="T4" s="65"/>
      <c r="U4" s="65"/>
      <c r="V4" s="65"/>
      <c r="W4" s="65"/>
      <c r="X4" s="66"/>
      <c r="Y4" s="66"/>
      <c r="Z4" s="66"/>
      <c r="AA4" s="66"/>
      <c r="AB4" s="66"/>
      <c r="AC4" s="66"/>
      <c r="AD4" s="66"/>
      <c r="AE4" s="66"/>
      <c r="AF4" s="239">
        <v>6</v>
      </c>
      <c r="AG4" s="239" t="s">
        <v>231</v>
      </c>
      <c r="AH4" s="239">
        <v>9</v>
      </c>
      <c r="AI4" s="66"/>
      <c r="AJ4" s="66"/>
      <c r="AK4" s="66"/>
      <c r="AL4" s="66"/>
      <c r="AM4" s="66"/>
      <c r="AN4" s="66"/>
      <c r="AO4" s="66"/>
      <c r="AP4" s="239" t="s">
        <v>265</v>
      </c>
      <c r="AQ4" s="66"/>
      <c r="AR4" s="66"/>
      <c r="AS4" s="66"/>
      <c r="AT4" s="66"/>
      <c r="AU4" s="239" t="s">
        <v>266</v>
      </c>
      <c r="AV4" s="198">
        <v>8</v>
      </c>
      <c r="AW4" s="198" t="s">
        <v>268</v>
      </c>
      <c r="AX4" s="159"/>
      <c r="AY4" s="159"/>
      <c r="AZ4" s="65"/>
      <c r="BA4" s="65"/>
      <c r="BI4" s="51"/>
      <c r="BJ4" s="51"/>
      <c r="BK4" s="51"/>
      <c r="BL4" s="51"/>
      <c r="BM4" s="51"/>
      <c r="BN4" s="51"/>
      <c r="BO4" s="51"/>
      <c r="BP4" s="51"/>
      <c r="BQ4" s="51"/>
      <c r="BR4" s="51"/>
      <c r="BT4" s="5"/>
      <c r="BU4" s="279" t="s">
        <v>367</v>
      </c>
      <c r="BV4" s="113" t="s">
        <v>377</v>
      </c>
    </row>
    <row r="5" spans="1:75" ht="30.75" customHeight="1" x14ac:dyDescent="0.25">
      <c r="A5" s="313" t="s">
        <v>32</v>
      </c>
      <c r="B5" s="313"/>
      <c r="C5" s="313"/>
      <c r="D5" s="313"/>
      <c r="E5" s="313"/>
      <c r="K5" s="65"/>
      <c r="L5" s="65"/>
      <c r="M5" s="65"/>
      <c r="N5" s="65"/>
      <c r="O5" s="65"/>
      <c r="P5" s="65"/>
      <c r="Q5" s="65"/>
      <c r="R5" s="65"/>
      <c r="S5" s="65"/>
      <c r="T5" s="65"/>
      <c r="U5" s="65"/>
      <c r="V5" s="65"/>
      <c r="W5" s="65"/>
      <c r="X5" s="66"/>
      <c r="Y5" s="66"/>
      <c r="Z5" s="142" t="s">
        <v>133</v>
      </c>
      <c r="AA5" s="142" t="s">
        <v>8</v>
      </c>
      <c r="AB5" s="142" t="s">
        <v>133</v>
      </c>
      <c r="AC5" s="142" t="s">
        <v>8</v>
      </c>
      <c r="AD5" s="66"/>
      <c r="AE5" s="66"/>
      <c r="AF5" s="137" t="s">
        <v>137</v>
      </c>
      <c r="AG5" s="159" t="s">
        <v>8</v>
      </c>
      <c r="AH5" s="137" t="s">
        <v>137</v>
      </c>
      <c r="AI5" s="159" t="s">
        <v>8</v>
      </c>
      <c r="AJ5" s="66"/>
      <c r="AK5" s="66"/>
      <c r="AL5" s="137" t="s">
        <v>137</v>
      </c>
      <c r="AM5" s="142" t="s">
        <v>8</v>
      </c>
      <c r="AN5" s="66"/>
      <c r="AO5" s="66"/>
      <c r="AP5" s="198">
        <v>0.75</v>
      </c>
      <c r="AQ5" s="66"/>
      <c r="AR5" s="66"/>
      <c r="AS5" s="66"/>
      <c r="AT5" s="66"/>
      <c r="AU5" s="198">
        <v>2080</v>
      </c>
      <c r="AV5" s="198">
        <v>24</v>
      </c>
      <c r="AW5" s="198">
        <v>52</v>
      </c>
      <c r="AX5" s="159"/>
      <c r="AY5" s="159"/>
      <c r="AZ5" s="65"/>
      <c r="BA5" s="329" t="s">
        <v>229</v>
      </c>
      <c r="BB5" s="329"/>
      <c r="BC5" s="329"/>
      <c r="BD5" s="329"/>
      <c r="BE5" s="329"/>
      <c r="BF5" s="329"/>
      <c r="BG5" s="329"/>
      <c r="BH5" s="329"/>
      <c r="BI5" s="329"/>
      <c r="BJ5" s="329"/>
      <c r="BK5" s="329"/>
      <c r="BL5" s="329"/>
      <c r="BM5" s="329"/>
      <c r="BN5" s="329"/>
      <c r="BO5" s="329"/>
      <c r="BP5" s="329"/>
      <c r="BQ5" s="329"/>
      <c r="BR5" s="329"/>
      <c r="BS5" s="208"/>
      <c r="BT5" s="5"/>
      <c r="BU5" s="49">
        <f>$G$4</f>
        <v>12</v>
      </c>
      <c r="BV5" s="49">
        <v>40</v>
      </c>
    </row>
    <row r="6" spans="1:75" ht="30" customHeight="1" x14ac:dyDescent="0.25">
      <c r="A6" s="313" t="s">
        <v>33</v>
      </c>
      <c r="B6" s="313"/>
      <c r="C6" s="313"/>
      <c r="D6" s="313"/>
      <c r="E6" s="313"/>
      <c r="G6" s="302" t="s">
        <v>126</v>
      </c>
      <c r="H6" s="302"/>
      <c r="X6" s="92"/>
      <c r="Y6" s="92"/>
      <c r="AA6" s="158" t="s">
        <v>129</v>
      </c>
      <c r="AB6" s="57"/>
      <c r="AC6" s="158" t="s">
        <v>130</v>
      </c>
      <c r="AD6" s="158" t="s">
        <v>135</v>
      </c>
      <c r="AE6" s="159"/>
      <c r="AG6" s="241" t="s">
        <v>131</v>
      </c>
      <c r="AI6" s="241" t="s">
        <v>132</v>
      </c>
      <c r="AJ6" s="92"/>
      <c r="AK6" s="92"/>
      <c r="AM6" s="255" t="s">
        <v>134</v>
      </c>
      <c r="AN6" s="159"/>
      <c r="AO6" s="159"/>
      <c r="AP6" s="158" t="s">
        <v>243</v>
      </c>
      <c r="AQ6" s="159"/>
      <c r="AR6" s="158" t="s">
        <v>256</v>
      </c>
      <c r="AS6" s="159"/>
      <c r="AT6" s="159"/>
      <c r="AU6" s="158" t="s">
        <v>257</v>
      </c>
      <c r="AV6" s="158" t="s">
        <v>262</v>
      </c>
      <c r="AW6" s="158" t="s">
        <v>263</v>
      </c>
      <c r="AX6" s="159"/>
      <c r="AY6" s="159"/>
      <c r="AZ6" s="11"/>
      <c r="BA6" s="11"/>
    </row>
    <row r="7" spans="1:75" ht="15.75" x14ac:dyDescent="0.25">
      <c r="G7" s="302"/>
      <c r="H7" s="302"/>
      <c r="J7" s="316" t="str">
        <f>'Payroll Data'!$E$1</f>
        <v>Date Range: Date - Date</v>
      </c>
      <c r="K7" s="343"/>
      <c r="L7" s="343"/>
      <c r="M7" s="343"/>
      <c r="N7" s="343"/>
      <c r="O7" s="343"/>
      <c r="P7" s="343"/>
      <c r="Q7" s="343"/>
      <c r="R7" s="343"/>
      <c r="S7" s="343"/>
      <c r="T7" s="343"/>
      <c r="U7" s="343"/>
      <c r="V7" s="343"/>
      <c r="W7" s="48"/>
      <c r="X7" s="157" t="s">
        <v>82</v>
      </c>
      <c r="Y7" s="6"/>
      <c r="Z7" s="315" t="s">
        <v>236</v>
      </c>
      <c r="AA7" s="315"/>
      <c r="AB7" s="315"/>
      <c r="AC7" s="315"/>
      <c r="AD7" s="315"/>
      <c r="AE7" s="158"/>
      <c r="AF7" s="320" t="s">
        <v>237</v>
      </c>
      <c r="AG7" s="321"/>
      <c r="AH7" s="321"/>
      <c r="AI7" s="321"/>
      <c r="AJ7" s="321"/>
      <c r="AK7" s="321"/>
      <c r="AL7" s="321"/>
      <c r="AM7" s="322"/>
      <c r="AN7" s="158"/>
      <c r="AO7" s="320" t="s">
        <v>245</v>
      </c>
      <c r="AP7" s="321"/>
      <c r="AQ7" s="321"/>
      <c r="AR7" s="321"/>
      <c r="AS7" s="322"/>
      <c r="AT7" s="334" t="s">
        <v>255</v>
      </c>
      <c r="AU7" s="334"/>
      <c r="AV7" s="334"/>
      <c r="AW7" s="252" t="s">
        <v>260</v>
      </c>
      <c r="AX7" s="157"/>
      <c r="AY7" s="158"/>
      <c r="AZ7" s="48"/>
      <c r="BA7" s="315" t="s">
        <v>228</v>
      </c>
      <c r="BB7" s="315"/>
      <c r="BC7" s="315"/>
      <c r="BD7" s="315"/>
      <c r="BE7" s="315"/>
      <c r="BF7" s="315"/>
      <c r="BG7" s="315"/>
      <c r="BH7" s="315"/>
      <c r="BI7" s="315"/>
      <c r="BJ7" s="315"/>
      <c r="BK7" s="315"/>
      <c r="BL7" s="315"/>
      <c r="BM7" s="315"/>
      <c r="BN7" s="315"/>
      <c r="BO7" s="315"/>
      <c r="BP7" s="315"/>
      <c r="BQ7" s="315"/>
      <c r="BR7" s="315"/>
      <c r="BT7" s="318" t="s">
        <v>216</v>
      </c>
      <c r="BU7" s="318"/>
      <c r="BV7" s="318"/>
    </row>
    <row r="8" spans="1:75" s="44" customFormat="1" ht="75" x14ac:dyDescent="0.25">
      <c r="A8" s="42" t="s">
        <v>27</v>
      </c>
      <c r="B8" s="43" t="s">
        <v>28</v>
      </c>
      <c r="C8" s="42" t="s">
        <v>29</v>
      </c>
      <c r="D8" s="42" t="s">
        <v>30</v>
      </c>
      <c r="E8" s="43" t="s">
        <v>31</v>
      </c>
      <c r="G8" s="232" t="s">
        <v>83</v>
      </c>
      <c r="H8" s="234" t="s">
        <v>222</v>
      </c>
      <c r="J8" s="94" t="str">
        <f>'Payroll Data'!E4</f>
        <v xml:space="preserve">April 27 - May 10                               </v>
      </c>
      <c r="K8" s="94" t="str">
        <f>'Payroll Data'!F4</f>
        <v>Payroll Period Date Range</v>
      </c>
      <c r="L8" s="94" t="str">
        <f>'Payroll Data'!G4</f>
        <v>Payroll Period Date Range</v>
      </c>
      <c r="M8" s="94" t="str">
        <f>'Payroll Data'!H4</f>
        <v>Payroll Period Date Range</v>
      </c>
      <c r="N8" s="94" t="str">
        <f>'Payroll Data'!I4</f>
        <v>Payroll Period Date Range</v>
      </c>
      <c r="O8" s="233" t="str">
        <f>'Payroll Data'!J4</f>
        <v>Payroll Period Date Range</v>
      </c>
      <c r="P8" s="233" t="str">
        <f>'Payroll Data'!K4</f>
        <v>Payroll Period Date Range</v>
      </c>
      <c r="Q8" s="233" t="str">
        <f>'Payroll Data'!L4</f>
        <v>Payroll Period Date Range</v>
      </c>
      <c r="R8" s="233" t="str">
        <f>'Payroll Data'!M4</f>
        <v>Payroll Period Date Range</v>
      </c>
      <c r="S8" s="233" t="str">
        <f>'Payroll Data'!N4</f>
        <v>Payroll Period Date Range</v>
      </c>
      <c r="T8" s="233" t="str">
        <f>'Payroll Data'!O4</f>
        <v>Payroll Period Date Range</v>
      </c>
      <c r="U8" s="233" t="str">
        <f>'Payroll Data'!P4</f>
        <v>Payroll Period Date Range</v>
      </c>
      <c r="V8" s="233" t="str">
        <f>'Payroll Data'!Q4</f>
        <v>Total Gross Incurred/Paid during Covered Period</v>
      </c>
      <c r="W8" s="46"/>
      <c r="X8" s="94" t="s">
        <v>230</v>
      </c>
      <c r="Y8" s="54"/>
      <c r="Z8" s="94" t="s">
        <v>220</v>
      </c>
      <c r="AA8" s="94" t="s">
        <v>8</v>
      </c>
      <c r="AB8" s="94" t="s">
        <v>73</v>
      </c>
      <c r="AC8" s="94" t="s">
        <v>8</v>
      </c>
      <c r="AD8" s="234" t="s">
        <v>225</v>
      </c>
      <c r="AE8" s="54"/>
      <c r="AF8" s="94" t="s">
        <v>127</v>
      </c>
      <c r="AG8" s="94" t="s">
        <v>8</v>
      </c>
      <c r="AH8" s="94" t="s">
        <v>128</v>
      </c>
      <c r="AI8" s="94" t="s">
        <v>8</v>
      </c>
      <c r="AJ8" s="242" t="s">
        <v>270</v>
      </c>
      <c r="AK8" s="94" t="s">
        <v>376</v>
      </c>
      <c r="AL8" s="94" t="s">
        <v>221</v>
      </c>
      <c r="AM8" s="94" t="s">
        <v>8</v>
      </c>
      <c r="AN8" s="54"/>
      <c r="AO8" s="94" t="s">
        <v>130</v>
      </c>
      <c r="AP8" s="94" t="s">
        <v>242</v>
      </c>
      <c r="AQ8" s="94" t="s">
        <v>129</v>
      </c>
      <c r="AR8" s="234" t="s">
        <v>244</v>
      </c>
      <c r="AS8" s="94" t="s">
        <v>264</v>
      </c>
      <c r="AT8" s="94" t="s">
        <v>254</v>
      </c>
      <c r="AU8" s="94" t="s">
        <v>258</v>
      </c>
      <c r="AV8" s="94" t="s">
        <v>259</v>
      </c>
      <c r="AW8" s="94" t="s">
        <v>261</v>
      </c>
      <c r="AX8" s="94" t="s">
        <v>269</v>
      </c>
      <c r="AY8" s="54"/>
      <c r="AZ8" s="46"/>
      <c r="BA8" s="123" t="s">
        <v>402</v>
      </c>
      <c r="BB8" s="123" t="s">
        <v>403</v>
      </c>
      <c r="BC8" s="123" t="s">
        <v>404</v>
      </c>
      <c r="BD8" s="123" t="s">
        <v>405</v>
      </c>
      <c r="BE8" s="123" t="s">
        <v>406</v>
      </c>
      <c r="BF8" s="123" t="s">
        <v>407</v>
      </c>
      <c r="BG8" s="123" t="s">
        <v>408</v>
      </c>
      <c r="BH8" s="123" t="s">
        <v>409</v>
      </c>
      <c r="BI8" s="123" t="s">
        <v>410</v>
      </c>
      <c r="BJ8" s="123" t="s">
        <v>411</v>
      </c>
      <c r="BK8" s="123" t="s">
        <v>412</v>
      </c>
      <c r="BL8" s="123" t="s">
        <v>413</v>
      </c>
      <c r="BM8" s="123" t="s">
        <v>414</v>
      </c>
      <c r="BN8" s="123" t="s">
        <v>415</v>
      </c>
      <c r="BO8" s="123" t="s">
        <v>416</v>
      </c>
      <c r="BP8" s="123" t="s">
        <v>417</v>
      </c>
      <c r="BQ8" s="123" t="s">
        <v>418</v>
      </c>
      <c r="BR8" s="123" t="s">
        <v>419</v>
      </c>
      <c r="BT8" s="94" t="s">
        <v>226</v>
      </c>
      <c r="BU8" s="94" t="s">
        <v>227</v>
      </c>
      <c r="BV8" s="199" t="s">
        <v>44</v>
      </c>
    </row>
    <row r="9" spans="1:75" s="44" customFormat="1" x14ac:dyDescent="0.25">
      <c r="A9" s="265"/>
      <c r="B9" s="43"/>
      <c r="C9" s="42"/>
      <c r="D9" s="42"/>
      <c r="E9" s="43"/>
      <c r="G9" s="232"/>
      <c r="H9" s="234"/>
      <c r="J9" s="94"/>
      <c r="K9" s="94"/>
      <c r="L9" s="94"/>
      <c r="M9" s="94"/>
      <c r="N9" s="94"/>
      <c r="O9" s="233"/>
      <c r="P9" s="233"/>
      <c r="Q9" s="233"/>
      <c r="R9" s="233"/>
      <c r="S9" s="233"/>
      <c r="T9" s="233"/>
      <c r="U9" s="233"/>
      <c r="V9" s="233"/>
      <c r="W9" s="46"/>
      <c r="X9" s="94"/>
      <c r="Y9" s="54"/>
      <c r="Z9" s="94"/>
      <c r="AA9" s="94"/>
      <c r="AB9" s="94"/>
      <c r="AC9" s="94"/>
      <c r="AD9" s="94"/>
      <c r="AE9" s="54"/>
      <c r="AF9" s="94"/>
      <c r="AG9" s="94"/>
      <c r="AH9" s="94"/>
      <c r="AI9" s="94"/>
      <c r="AJ9" s="242"/>
      <c r="AK9" s="94"/>
      <c r="AL9" s="94"/>
      <c r="AM9" s="94"/>
      <c r="AN9" s="54"/>
      <c r="AO9" s="264"/>
      <c r="AP9" s="264"/>
      <c r="AQ9" s="264"/>
      <c r="AR9" s="264"/>
      <c r="AS9" s="264"/>
      <c r="AT9" s="264"/>
      <c r="AU9" s="249">
        <f>AR9*AT9/$AU$5</f>
        <v>0</v>
      </c>
      <c r="AV9" s="249">
        <f>AU9*$AV$5</f>
        <v>0</v>
      </c>
      <c r="AW9" s="249">
        <f>AR9*$AV$5/$AW$5</f>
        <v>0</v>
      </c>
      <c r="AX9" s="94"/>
      <c r="AY9" s="54"/>
      <c r="AZ9" s="42" t="s">
        <v>122</v>
      </c>
      <c r="BA9" s="123"/>
      <c r="BB9" s="123"/>
      <c r="BC9" s="123"/>
      <c r="BD9" s="123"/>
      <c r="BE9" s="123"/>
      <c r="BF9" s="123"/>
      <c r="BG9" s="123"/>
      <c r="BH9" s="123"/>
      <c r="BI9" s="123"/>
      <c r="BJ9" s="123"/>
      <c r="BK9" s="123"/>
      <c r="BL9" s="123"/>
      <c r="BM9" s="123"/>
      <c r="BN9" s="123"/>
      <c r="BO9" s="123"/>
      <c r="BP9" s="123"/>
      <c r="BQ9" s="123"/>
      <c r="BR9" s="123"/>
      <c r="BT9" s="264"/>
      <c r="BU9" s="264"/>
      <c r="BV9" s="199"/>
    </row>
    <row r="10" spans="1:75" x14ac:dyDescent="0.25">
      <c r="A10" s="12" t="str">
        <f>'Payroll Data'!A6</f>
        <v>Employee 1</v>
      </c>
      <c r="B10" s="146" t="s">
        <v>217</v>
      </c>
      <c r="C10" s="9">
        <f>H10</f>
        <v>0</v>
      </c>
      <c r="D10" s="113">
        <f t="shared" ref="D10:D17" si="0">BV10</f>
        <v>0</v>
      </c>
      <c r="E10" s="251">
        <f t="shared" ref="E10:E17" si="1">AX10</f>
        <v>0</v>
      </c>
      <c r="F10" s="47"/>
      <c r="G10" s="194">
        <f t="shared" ref="G10:G17" si="2">V10</f>
        <v>0</v>
      </c>
      <c r="H10" s="37">
        <f>G10</f>
        <v>0</v>
      </c>
      <c r="I10" s="47"/>
      <c r="J10" s="81">
        <f>'Payroll Data'!E6</f>
        <v>0</v>
      </c>
      <c r="K10" s="81">
        <f>'Payroll Data'!F6</f>
        <v>0</v>
      </c>
      <c r="L10" s="81">
        <f>'Payroll Data'!G6</f>
        <v>0</v>
      </c>
      <c r="M10" s="81">
        <f>'Payroll Data'!H6</f>
        <v>0</v>
      </c>
      <c r="N10" s="81">
        <f>'Payroll Data'!I6</f>
        <v>0</v>
      </c>
      <c r="O10" s="81">
        <f>'Payroll Data'!J6</f>
        <v>0</v>
      </c>
      <c r="P10" s="81">
        <f>'Payroll Data'!K6</f>
        <v>0</v>
      </c>
      <c r="Q10" s="81">
        <f>'Payroll Data'!L6</f>
        <v>0</v>
      </c>
      <c r="R10" s="81">
        <f>'Payroll Data'!M6</f>
        <v>0</v>
      </c>
      <c r="S10" s="81">
        <f>'Payroll Data'!N6</f>
        <v>0</v>
      </c>
      <c r="T10" s="81">
        <f>'Payroll Data'!O6</f>
        <v>0</v>
      </c>
      <c r="U10" s="81">
        <f>'Payroll Data'!P6</f>
        <v>0</v>
      </c>
      <c r="V10" s="81">
        <f>'Payroll Data'!Q6</f>
        <v>0</v>
      </c>
      <c r="W10" s="30"/>
      <c r="X10" s="56">
        <f t="shared" ref="X10:X34" si="3">H10/$G$4*52</f>
        <v>0</v>
      </c>
      <c r="Y10" s="55"/>
      <c r="Z10" s="136">
        <f t="shared" ref="Z10:Z17" si="4">V10</f>
        <v>0</v>
      </c>
      <c r="AA10" s="136">
        <f t="shared" ref="AA10:AA34" si="5">Z10/$G$4*52</f>
        <v>0</v>
      </c>
      <c r="AB10" s="67">
        <f>'Payroll Data'!C6</f>
        <v>0</v>
      </c>
      <c r="AC10" s="67">
        <f>AB10*4</f>
        <v>0</v>
      </c>
      <c r="AD10" s="24" t="e">
        <f t="shared" ref="AD10:AD34" si="6">AA10/AC10</f>
        <v>#DIV/0!</v>
      </c>
      <c r="AE10" s="175"/>
      <c r="AF10" s="186">
        <v>0</v>
      </c>
      <c r="AG10" s="56">
        <f t="shared" ref="AG10:AG34" si="7">(AF10/$AF$4)*52</f>
        <v>0</v>
      </c>
      <c r="AH10" s="186">
        <v>0</v>
      </c>
      <c r="AI10" s="56">
        <f t="shared" ref="AI10:AI34" si="8">(AH10/$AH$4)*52</f>
        <v>0</v>
      </c>
      <c r="AJ10" s="240" t="s">
        <v>401</v>
      </c>
      <c r="AK10" s="141">
        <f t="shared" ref="AK10:AK17" si="9">Z10</f>
        <v>0</v>
      </c>
      <c r="AL10" s="186">
        <v>0</v>
      </c>
      <c r="AM10" s="56">
        <f>AL10/29*52</f>
        <v>0</v>
      </c>
      <c r="AN10" s="175"/>
      <c r="AO10" s="247">
        <f>AC10</f>
        <v>0</v>
      </c>
      <c r="AP10" s="247">
        <f>AO10*$AP$5</f>
        <v>0</v>
      </c>
      <c r="AQ10" s="247">
        <f>AA10</f>
        <v>0</v>
      </c>
      <c r="AR10" s="247">
        <f>AP10-AQ10</f>
        <v>0</v>
      </c>
      <c r="AS10" s="292" t="s">
        <v>421</v>
      </c>
      <c r="AT10" s="248"/>
      <c r="AU10" s="245"/>
      <c r="AV10" s="245"/>
      <c r="AW10" s="245"/>
      <c r="AX10" s="245">
        <f>AV10+AW10</f>
        <v>0</v>
      </c>
      <c r="AY10" s="244"/>
      <c r="AZ10" s="342">
        <v>0</v>
      </c>
      <c r="BA10" s="235"/>
      <c r="BB10" s="235"/>
      <c r="BC10" s="235"/>
      <c r="BD10" s="235"/>
      <c r="BE10" s="235"/>
      <c r="BF10" s="235"/>
      <c r="BG10" s="235"/>
      <c r="BH10" s="235"/>
      <c r="BI10" s="235"/>
      <c r="BJ10" s="235"/>
      <c r="BK10" s="236"/>
      <c r="BL10" s="236"/>
      <c r="BM10" s="236"/>
      <c r="BN10" s="236"/>
      <c r="BO10" s="236"/>
      <c r="BP10" s="236"/>
      <c r="BQ10" s="236"/>
      <c r="BR10" s="236"/>
      <c r="BT10" s="73">
        <f>SUM(BA10:BL10)</f>
        <v>0</v>
      </c>
      <c r="BU10" s="96">
        <f>BT10/$BU$5</f>
        <v>0</v>
      </c>
      <c r="BV10" s="113">
        <f>BU10/$BV$5</f>
        <v>0</v>
      </c>
      <c r="BW10" s="12" t="str">
        <f t="shared" ref="BW10:BW17" si="10">A10</f>
        <v>Employee 1</v>
      </c>
    </row>
    <row r="11" spans="1:75" x14ac:dyDescent="0.25">
      <c r="A11" s="12" t="str">
        <f>'Payroll Data'!A7</f>
        <v>Employee 2</v>
      </c>
      <c r="B11" s="146" t="s">
        <v>217</v>
      </c>
      <c r="C11" s="9">
        <f t="shared" ref="C11:C17" si="11">H11</f>
        <v>0</v>
      </c>
      <c r="D11" s="113">
        <f t="shared" si="0"/>
        <v>0</v>
      </c>
      <c r="E11" s="251">
        <f t="shared" si="1"/>
        <v>0</v>
      </c>
      <c r="F11" s="47"/>
      <c r="G11" s="194">
        <f t="shared" si="2"/>
        <v>0</v>
      </c>
      <c r="H11" s="37">
        <f t="shared" ref="H11:H17" si="12">G11</f>
        <v>0</v>
      </c>
      <c r="I11" s="47"/>
      <c r="J11" s="81">
        <f>'Payroll Data'!E7</f>
        <v>0</v>
      </c>
      <c r="K11" s="81">
        <f>'Payroll Data'!F7</f>
        <v>0</v>
      </c>
      <c r="L11" s="81">
        <f>'Payroll Data'!G7</f>
        <v>0</v>
      </c>
      <c r="M11" s="81">
        <f>'Payroll Data'!H7</f>
        <v>0</v>
      </c>
      <c r="N11" s="81">
        <f>'Payroll Data'!I7</f>
        <v>0</v>
      </c>
      <c r="O11" s="81">
        <f>'Payroll Data'!J7</f>
        <v>0</v>
      </c>
      <c r="P11" s="81">
        <f>'Payroll Data'!K7</f>
        <v>0</v>
      </c>
      <c r="Q11" s="81">
        <f>'Payroll Data'!L7</f>
        <v>0</v>
      </c>
      <c r="R11" s="81">
        <f>'Payroll Data'!M7</f>
        <v>0</v>
      </c>
      <c r="S11" s="81">
        <f>'Payroll Data'!N7</f>
        <v>0</v>
      </c>
      <c r="T11" s="81">
        <f>'Payroll Data'!O7</f>
        <v>0</v>
      </c>
      <c r="U11" s="81">
        <f>'Payroll Data'!P7</f>
        <v>0</v>
      </c>
      <c r="V11" s="81">
        <f>'Payroll Data'!Q7</f>
        <v>0</v>
      </c>
      <c r="W11" s="30"/>
      <c r="X11" s="56">
        <f t="shared" si="3"/>
        <v>0</v>
      </c>
      <c r="Y11" s="55"/>
      <c r="Z11" s="136">
        <f t="shared" si="4"/>
        <v>0</v>
      </c>
      <c r="AA11" s="136">
        <f t="shared" si="5"/>
        <v>0</v>
      </c>
      <c r="AB11" s="67">
        <f>'Payroll Data'!C7</f>
        <v>0</v>
      </c>
      <c r="AC11" s="67">
        <f t="shared" ref="AC11:AC17" si="13">AB11*4</f>
        <v>0</v>
      </c>
      <c r="AD11" s="24" t="e">
        <f t="shared" si="6"/>
        <v>#DIV/0!</v>
      </c>
      <c r="AE11" s="175"/>
      <c r="AF11" s="186">
        <v>0</v>
      </c>
      <c r="AG11" s="56">
        <f t="shared" si="7"/>
        <v>0</v>
      </c>
      <c r="AH11" s="186">
        <v>0</v>
      </c>
      <c r="AI11" s="56">
        <f t="shared" si="8"/>
        <v>0</v>
      </c>
      <c r="AJ11" s="240" t="s">
        <v>401</v>
      </c>
      <c r="AK11" s="141">
        <f t="shared" si="9"/>
        <v>0</v>
      </c>
      <c r="AL11" s="186">
        <v>0</v>
      </c>
      <c r="AM11" s="56">
        <f t="shared" ref="AM11:AM17" si="14">AL11/29*52</f>
        <v>0</v>
      </c>
      <c r="AN11" s="175"/>
      <c r="AO11" s="245">
        <f t="shared" ref="AO11:AO17" si="15">AC11</f>
        <v>0</v>
      </c>
      <c r="AP11" s="245">
        <f t="shared" ref="AP11:AP17" si="16">AO11*$AP$5</f>
        <v>0</v>
      </c>
      <c r="AQ11" s="245">
        <f t="shared" ref="AQ11:AQ17" si="17">AA11</f>
        <v>0</v>
      </c>
      <c r="AR11" s="245">
        <f t="shared" ref="AR11:AR17" si="18">AP11-AQ11</f>
        <v>0</v>
      </c>
      <c r="AS11" s="292" t="s">
        <v>421</v>
      </c>
      <c r="AT11" s="246"/>
      <c r="AU11" s="245"/>
      <c r="AV11" s="245"/>
      <c r="AW11" s="245"/>
      <c r="AX11" s="245">
        <f t="shared" ref="AX11:AX17" si="19">AV11+AW11</f>
        <v>0</v>
      </c>
      <c r="AY11" s="244"/>
      <c r="AZ11" s="342">
        <v>0</v>
      </c>
      <c r="BA11" s="235"/>
      <c r="BB11" s="235"/>
      <c r="BC11" s="235"/>
      <c r="BD11" s="235"/>
      <c r="BE11" s="235"/>
      <c r="BF11" s="235"/>
      <c r="BG11" s="235"/>
      <c r="BH11" s="235"/>
      <c r="BI11" s="235"/>
      <c r="BJ11" s="235"/>
      <c r="BK11" s="236"/>
      <c r="BL11" s="236"/>
      <c r="BM11" s="236"/>
      <c r="BN11" s="236"/>
      <c r="BO11" s="236"/>
      <c r="BP11" s="236"/>
      <c r="BQ11" s="236"/>
      <c r="BR11" s="236"/>
      <c r="BT11" s="73">
        <f t="shared" ref="BT11:BT17" si="20">SUM(BA11:BL11)</f>
        <v>0</v>
      </c>
      <c r="BU11" s="96">
        <f t="shared" ref="BU11:BU34" si="21">BT11/$BU$5</f>
        <v>0</v>
      </c>
      <c r="BV11" s="113">
        <f t="shared" ref="BV11:BV34" si="22">BU11/$BV$5</f>
        <v>0</v>
      </c>
      <c r="BW11" s="12" t="str">
        <f t="shared" si="10"/>
        <v>Employee 2</v>
      </c>
    </row>
    <row r="12" spans="1:75" x14ac:dyDescent="0.25">
      <c r="A12" s="12" t="str">
        <f>'Payroll Data'!A8</f>
        <v>Employee 3</v>
      </c>
      <c r="B12" s="146" t="s">
        <v>217</v>
      </c>
      <c r="C12" s="9">
        <f t="shared" si="11"/>
        <v>0</v>
      </c>
      <c r="D12" s="113">
        <f t="shared" si="0"/>
        <v>0</v>
      </c>
      <c r="E12" s="251">
        <f t="shared" si="1"/>
        <v>0</v>
      </c>
      <c r="F12" s="47"/>
      <c r="G12" s="194">
        <f t="shared" si="2"/>
        <v>0</v>
      </c>
      <c r="H12" s="37">
        <f t="shared" si="12"/>
        <v>0</v>
      </c>
      <c r="I12" s="47"/>
      <c r="J12" s="81">
        <f>'Payroll Data'!E8</f>
        <v>0</v>
      </c>
      <c r="K12" s="81">
        <f>'Payroll Data'!F8</f>
        <v>0</v>
      </c>
      <c r="L12" s="81">
        <f>'Payroll Data'!G8</f>
        <v>0</v>
      </c>
      <c r="M12" s="81">
        <f>'Payroll Data'!H8</f>
        <v>0</v>
      </c>
      <c r="N12" s="81">
        <f>'Payroll Data'!I8</f>
        <v>0</v>
      </c>
      <c r="O12" s="81">
        <f>'Payroll Data'!J8</f>
        <v>0</v>
      </c>
      <c r="P12" s="81">
        <f>'Payroll Data'!K8</f>
        <v>0</v>
      </c>
      <c r="Q12" s="81">
        <f>'Payroll Data'!L8</f>
        <v>0</v>
      </c>
      <c r="R12" s="81">
        <f>'Payroll Data'!M8</f>
        <v>0</v>
      </c>
      <c r="S12" s="81">
        <f>'Payroll Data'!N8</f>
        <v>0</v>
      </c>
      <c r="T12" s="81">
        <f>'Payroll Data'!O8</f>
        <v>0</v>
      </c>
      <c r="U12" s="81">
        <f>'Payroll Data'!P8</f>
        <v>0</v>
      </c>
      <c r="V12" s="81">
        <f>'Payroll Data'!Q8</f>
        <v>0</v>
      </c>
      <c r="W12" s="30"/>
      <c r="X12" s="56">
        <f t="shared" si="3"/>
        <v>0</v>
      </c>
      <c r="Y12" s="55"/>
      <c r="Z12" s="136">
        <f t="shared" si="4"/>
        <v>0</v>
      </c>
      <c r="AA12" s="136">
        <f t="shared" si="5"/>
        <v>0</v>
      </c>
      <c r="AB12" s="67">
        <f>'Payroll Data'!C8</f>
        <v>0</v>
      </c>
      <c r="AC12" s="67">
        <f t="shared" si="13"/>
        <v>0</v>
      </c>
      <c r="AD12" s="24" t="e">
        <f t="shared" si="6"/>
        <v>#DIV/0!</v>
      </c>
      <c r="AE12" s="175"/>
      <c r="AF12" s="186">
        <v>0</v>
      </c>
      <c r="AG12" s="56">
        <f t="shared" si="7"/>
        <v>0</v>
      </c>
      <c r="AH12" s="186">
        <v>0</v>
      </c>
      <c r="AI12" s="56">
        <f t="shared" si="8"/>
        <v>0</v>
      </c>
      <c r="AJ12" s="240" t="s">
        <v>401</v>
      </c>
      <c r="AK12" s="141">
        <f t="shared" si="9"/>
        <v>0</v>
      </c>
      <c r="AL12" s="186">
        <v>0</v>
      </c>
      <c r="AM12" s="56">
        <f t="shared" si="14"/>
        <v>0</v>
      </c>
      <c r="AN12" s="175"/>
      <c r="AO12" s="245">
        <f t="shared" si="15"/>
        <v>0</v>
      </c>
      <c r="AP12" s="245">
        <f t="shared" si="16"/>
        <v>0</v>
      </c>
      <c r="AQ12" s="245">
        <f t="shared" si="17"/>
        <v>0</v>
      </c>
      <c r="AR12" s="245">
        <f t="shared" si="18"/>
        <v>0</v>
      </c>
      <c r="AS12" s="292" t="s">
        <v>421</v>
      </c>
      <c r="AT12" s="246"/>
      <c r="AU12" s="245"/>
      <c r="AV12" s="245"/>
      <c r="AW12" s="245"/>
      <c r="AX12" s="245">
        <f t="shared" si="19"/>
        <v>0</v>
      </c>
      <c r="AY12" s="244"/>
      <c r="AZ12" s="342">
        <v>0</v>
      </c>
      <c r="BA12" s="235"/>
      <c r="BB12" s="235"/>
      <c r="BC12" s="235"/>
      <c r="BD12" s="235"/>
      <c r="BE12" s="235"/>
      <c r="BF12" s="235"/>
      <c r="BG12" s="235"/>
      <c r="BH12" s="235"/>
      <c r="BI12" s="235"/>
      <c r="BJ12" s="235"/>
      <c r="BK12" s="236"/>
      <c r="BL12" s="236"/>
      <c r="BM12" s="236"/>
      <c r="BN12" s="236"/>
      <c r="BO12" s="236"/>
      <c r="BP12" s="236"/>
      <c r="BQ12" s="236"/>
      <c r="BR12" s="236"/>
      <c r="BT12" s="73">
        <f t="shared" si="20"/>
        <v>0</v>
      </c>
      <c r="BU12" s="96">
        <f t="shared" si="21"/>
        <v>0</v>
      </c>
      <c r="BV12" s="113">
        <f t="shared" si="22"/>
        <v>0</v>
      </c>
      <c r="BW12" s="12" t="str">
        <f t="shared" si="10"/>
        <v>Employee 3</v>
      </c>
    </row>
    <row r="13" spans="1:75" x14ac:dyDescent="0.25">
      <c r="A13" s="12" t="str">
        <f>'Payroll Data'!A9</f>
        <v>Employee 4</v>
      </c>
      <c r="B13" s="146" t="s">
        <v>217</v>
      </c>
      <c r="C13" s="9">
        <f t="shared" si="11"/>
        <v>0</v>
      </c>
      <c r="D13" s="113">
        <f t="shared" si="0"/>
        <v>0</v>
      </c>
      <c r="E13" s="251">
        <f t="shared" si="1"/>
        <v>0</v>
      </c>
      <c r="F13" s="47"/>
      <c r="G13" s="194">
        <f t="shared" si="2"/>
        <v>0</v>
      </c>
      <c r="H13" s="37">
        <f t="shared" si="12"/>
        <v>0</v>
      </c>
      <c r="I13" s="47"/>
      <c r="J13" s="81">
        <f>'Payroll Data'!E9</f>
        <v>0</v>
      </c>
      <c r="K13" s="81">
        <f>'Payroll Data'!F9</f>
        <v>0</v>
      </c>
      <c r="L13" s="81">
        <f>'Payroll Data'!G9</f>
        <v>0</v>
      </c>
      <c r="M13" s="81">
        <f>'Payroll Data'!H9</f>
        <v>0</v>
      </c>
      <c r="N13" s="81">
        <f>'Payroll Data'!I9</f>
        <v>0</v>
      </c>
      <c r="O13" s="81">
        <f>'Payroll Data'!J9</f>
        <v>0</v>
      </c>
      <c r="P13" s="81">
        <f>'Payroll Data'!K9</f>
        <v>0</v>
      </c>
      <c r="Q13" s="81">
        <f>'Payroll Data'!L9</f>
        <v>0</v>
      </c>
      <c r="R13" s="81">
        <f>'Payroll Data'!M9</f>
        <v>0</v>
      </c>
      <c r="S13" s="81">
        <f>'Payroll Data'!N9</f>
        <v>0</v>
      </c>
      <c r="T13" s="81">
        <f>'Payroll Data'!O9</f>
        <v>0</v>
      </c>
      <c r="U13" s="81">
        <f>'Payroll Data'!P9</f>
        <v>0</v>
      </c>
      <c r="V13" s="81">
        <f>'Payroll Data'!Q9</f>
        <v>0</v>
      </c>
      <c r="W13" s="30"/>
      <c r="X13" s="56">
        <f t="shared" si="3"/>
        <v>0</v>
      </c>
      <c r="Y13" s="55"/>
      <c r="Z13" s="136">
        <f t="shared" si="4"/>
        <v>0</v>
      </c>
      <c r="AA13" s="136">
        <f t="shared" si="5"/>
        <v>0</v>
      </c>
      <c r="AB13" s="67">
        <f>'Payroll Data'!C9</f>
        <v>0</v>
      </c>
      <c r="AC13" s="67">
        <f t="shared" si="13"/>
        <v>0</v>
      </c>
      <c r="AD13" s="24" t="e">
        <f t="shared" si="6"/>
        <v>#DIV/0!</v>
      </c>
      <c r="AE13" s="175"/>
      <c r="AF13" s="186">
        <v>0</v>
      </c>
      <c r="AG13" s="56">
        <f t="shared" si="7"/>
        <v>0</v>
      </c>
      <c r="AH13" s="186">
        <v>0</v>
      </c>
      <c r="AI13" s="56">
        <f t="shared" si="8"/>
        <v>0</v>
      </c>
      <c r="AJ13" s="240" t="s">
        <v>401</v>
      </c>
      <c r="AK13" s="141">
        <f t="shared" si="9"/>
        <v>0</v>
      </c>
      <c r="AL13" s="186">
        <v>0</v>
      </c>
      <c r="AM13" s="56">
        <f t="shared" si="14"/>
        <v>0</v>
      </c>
      <c r="AN13" s="175"/>
      <c r="AO13" s="245">
        <f t="shared" si="15"/>
        <v>0</v>
      </c>
      <c r="AP13" s="245">
        <f t="shared" si="16"/>
        <v>0</v>
      </c>
      <c r="AQ13" s="245">
        <f t="shared" si="17"/>
        <v>0</v>
      </c>
      <c r="AR13" s="245">
        <f t="shared" si="18"/>
        <v>0</v>
      </c>
      <c r="AS13" s="292" t="s">
        <v>421</v>
      </c>
      <c r="AT13" s="246"/>
      <c r="AU13" s="245"/>
      <c r="AV13" s="245"/>
      <c r="AW13" s="245"/>
      <c r="AX13" s="245">
        <f t="shared" si="19"/>
        <v>0</v>
      </c>
      <c r="AY13" s="244"/>
      <c r="AZ13" s="342">
        <v>0</v>
      </c>
      <c r="BA13" s="235"/>
      <c r="BB13" s="235"/>
      <c r="BC13" s="235"/>
      <c r="BD13" s="235"/>
      <c r="BE13" s="235"/>
      <c r="BF13" s="235"/>
      <c r="BG13" s="235"/>
      <c r="BH13" s="235"/>
      <c r="BI13" s="235"/>
      <c r="BJ13" s="235"/>
      <c r="BK13" s="236"/>
      <c r="BL13" s="236"/>
      <c r="BM13" s="236"/>
      <c r="BN13" s="236"/>
      <c r="BO13" s="236"/>
      <c r="BP13" s="236"/>
      <c r="BQ13" s="236"/>
      <c r="BR13" s="236"/>
      <c r="BT13" s="73">
        <f t="shared" si="20"/>
        <v>0</v>
      </c>
      <c r="BU13" s="96">
        <f t="shared" si="21"/>
        <v>0</v>
      </c>
      <c r="BV13" s="113">
        <f t="shared" si="22"/>
        <v>0</v>
      </c>
      <c r="BW13" s="12" t="str">
        <f t="shared" si="10"/>
        <v>Employee 4</v>
      </c>
    </row>
    <row r="14" spans="1:75" x14ac:dyDescent="0.25">
      <c r="A14" s="12" t="str">
        <f>'Payroll Data'!A10</f>
        <v>Employee 5</v>
      </c>
      <c r="B14" s="146" t="s">
        <v>217</v>
      </c>
      <c r="C14" s="9">
        <f t="shared" si="11"/>
        <v>0</v>
      </c>
      <c r="D14" s="113">
        <f t="shared" si="0"/>
        <v>0</v>
      </c>
      <c r="E14" s="251">
        <f t="shared" si="1"/>
        <v>0</v>
      </c>
      <c r="F14" s="47"/>
      <c r="G14" s="194">
        <f t="shared" si="2"/>
        <v>0</v>
      </c>
      <c r="H14" s="37">
        <f t="shared" si="12"/>
        <v>0</v>
      </c>
      <c r="I14" s="47"/>
      <c r="J14" s="81">
        <f>'Payroll Data'!E10</f>
        <v>0</v>
      </c>
      <c r="K14" s="81">
        <f>'Payroll Data'!F10</f>
        <v>0</v>
      </c>
      <c r="L14" s="81">
        <f>'Payroll Data'!G10</f>
        <v>0</v>
      </c>
      <c r="M14" s="81">
        <f>'Payroll Data'!H10</f>
        <v>0</v>
      </c>
      <c r="N14" s="81">
        <f>'Payroll Data'!I10</f>
        <v>0</v>
      </c>
      <c r="O14" s="81">
        <f>'Payroll Data'!J10</f>
        <v>0</v>
      </c>
      <c r="P14" s="81">
        <f>'Payroll Data'!K10</f>
        <v>0</v>
      </c>
      <c r="Q14" s="81">
        <f>'Payroll Data'!L10</f>
        <v>0</v>
      </c>
      <c r="R14" s="81">
        <f>'Payroll Data'!M10</f>
        <v>0</v>
      </c>
      <c r="S14" s="81">
        <f>'Payroll Data'!N10</f>
        <v>0</v>
      </c>
      <c r="T14" s="81">
        <f>'Payroll Data'!O10</f>
        <v>0</v>
      </c>
      <c r="U14" s="81">
        <f>'Payroll Data'!P10</f>
        <v>0</v>
      </c>
      <c r="V14" s="81">
        <f>'Payroll Data'!Q10</f>
        <v>0</v>
      </c>
      <c r="W14" s="30"/>
      <c r="X14" s="56">
        <f t="shared" si="3"/>
        <v>0</v>
      </c>
      <c r="Y14" s="55"/>
      <c r="Z14" s="136">
        <f t="shared" si="4"/>
        <v>0</v>
      </c>
      <c r="AA14" s="136">
        <f t="shared" si="5"/>
        <v>0</v>
      </c>
      <c r="AB14" s="67">
        <f>'Payroll Data'!C10</f>
        <v>0</v>
      </c>
      <c r="AC14" s="67">
        <f t="shared" si="13"/>
        <v>0</v>
      </c>
      <c r="AD14" s="24" t="e">
        <f t="shared" si="6"/>
        <v>#DIV/0!</v>
      </c>
      <c r="AE14" s="175"/>
      <c r="AF14" s="186">
        <v>0</v>
      </c>
      <c r="AG14" s="56">
        <f t="shared" si="7"/>
        <v>0</v>
      </c>
      <c r="AH14" s="186">
        <v>0</v>
      </c>
      <c r="AI14" s="56">
        <f t="shared" si="8"/>
        <v>0</v>
      </c>
      <c r="AJ14" s="240" t="s">
        <v>401</v>
      </c>
      <c r="AK14" s="141">
        <f t="shared" si="9"/>
        <v>0</v>
      </c>
      <c r="AL14" s="186">
        <v>0</v>
      </c>
      <c r="AM14" s="56">
        <f t="shared" si="14"/>
        <v>0</v>
      </c>
      <c r="AN14" s="175"/>
      <c r="AO14" s="245">
        <f t="shared" si="15"/>
        <v>0</v>
      </c>
      <c r="AP14" s="245">
        <f t="shared" si="16"/>
        <v>0</v>
      </c>
      <c r="AQ14" s="245">
        <f t="shared" si="17"/>
        <v>0</v>
      </c>
      <c r="AR14" s="245">
        <f t="shared" si="18"/>
        <v>0</v>
      </c>
      <c r="AS14" s="292" t="s">
        <v>421</v>
      </c>
      <c r="AT14" s="246"/>
      <c r="AU14" s="245"/>
      <c r="AV14" s="245"/>
      <c r="AW14" s="245"/>
      <c r="AX14" s="245">
        <f t="shared" si="19"/>
        <v>0</v>
      </c>
      <c r="AY14" s="244"/>
      <c r="AZ14" s="342">
        <v>0</v>
      </c>
      <c r="BA14" s="235"/>
      <c r="BB14" s="235"/>
      <c r="BC14" s="235"/>
      <c r="BD14" s="235"/>
      <c r="BE14" s="235"/>
      <c r="BF14" s="235"/>
      <c r="BG14" s="235"/>
      <c r="BH14" s="235"/>
      <c r="BI14" s="235"/>
      <c r="BJ14" s="235"/>
      <c r="BK14" s="236"/>
      <c r="BL14" s="236"/>
      <c r="BM14" s="236"/>
      <c r="BN14" s="236"/>
      <c r="BO14" s="236"/>
      <c r="BP14" s="236"/>
      <c r="BQ14" s="236"/>
      <c r="BR14" s="236"/>
      <c r="BT14" s="73">
        <f t="shared" si="20"/>
        <v>0</v>
      </c>
      <c r="BU14" s="96">
        <f t="shared" si="21"/>
        <v>0</v>
      </c>
      <c r="BV14" s="113">
        <f t="shared" si="22"/>
        <v>0</v>
      </c>
      <c r="BW14" s="12" t="str">
        <f t="shared" si="10"/>
        <v>Employee 5</v>
      </c>
    </row>
    <row r="15" spans="1:75" x14ac:dyDescent="0.25">
      <c r="A15" s="12" t="str">
        <f>'Payroll Data'!A11</f>
        <v>Employee 6</v>
      </c>
      <c r="B15" s="146" t="s">
        <v>217</v>
      </c>
      <c r="C15" s="9">
        <f t="shared" si="11"/>
        <v>0</v>
      </c>
      <c r="D15" s="113">
        <f t="shared" si="0"/>
        <v>0</v>
      </c>
      <c r="E15" s="251">
        <f t="shared" si="1"/>
        <v>0</v>
      </c>
      <c r="F15" s="47"/>
      <c r="G15" s="194">
        <f t="shared" si="2"/>
        <v>0</v>
      </c>
      <c r="H15" s="37">
        <f t="shared" si="12"/>
        <v>0</v>
      </c>
      <c r="I15" s="47"/>
      <c r="J15" s="81">
        <f>'Payroll Data'!E11</f>
        <v>0</v>
      </c>
      <c r="K15" s="81">
        <f>'Payroll Data'!F11</f>
        <v>0</v>
      </c>
      <c r="L15" s="81">
        <f>'Payroll Data'!G11</f>
        <v>0</v>
      </c>
      <c r="M15" s="81">
        <f>'Payroll Data'!H11</f>
        <v>0</v>
      </c>
      <c r="N15" s="81">
        <f>'Payroll Data'!I11</f>
        <v>0</v>
      </c>
      <c r="O15" s="81">
        <f>'Payroll Data'!J11</f>
        <v>0</v>
      </c>
      <c r="P15" s="81">
        <f>'Payroll Data'!K11</f>
        <v>0</v>
      </c>
      <c r="Q15" s="81">
        <f>'Payroll Data'!L11</f>
        <v>0</v>
      </c>
      <c r="R15" s="81">
        <f>'Payroll Data'!M11</f>
        <v>0</v>
      </c>
      <c r="S15" s="81">
        <f>'Payroll Data'!N11</f>
        <v>0</v>
      </c>
      <c r="T15" s="81">
        <f>'Payroll Data'!O11</f>
        <v>0</v>
      </c>
      <c r="U15" s="81">
        <f>'Payroll Data'!P11</f>
        <v>0</v>
      </c>
      <c r="V15" s="81">
        <f>'Payroll Data'!Q11</f>
        <v>0</v>
      </c>
      <c r="W15" s="30"/>
      <c r="X15" s="56">
        <f t="shared" si="3"/>
        <v>0</v>
      </c>
      <c r="Y15" s="55"/>
      <c r="Z15" s="136">
        <f t="shared" si="4"/>
        <v>0</v>
      </c>
      <c r="AA15" s="136">
        <f t="shared" si="5"/>
        <v>0</v>
      </c>
      <c r="AB15" s="67">
        <f>'Payroll Data'!C11</f>
        <v>0</v>
      </c>
      <c r="AC15" s="67">
        <f t="shared" si="13"/>
        <v>0</v>
      </c>
      <c r="AD15" s="24" t="e">
        <f t="shared" si="6"/>
        <v>#DIV/0!</v>
      </c>
      <c r="AE15" s="175"/>
      <c r="AF15" s="186">
        <v>0</v>
      </c>
      <c r="AG15" s="56">
        <f t="shared" si="7"/>
        <v>0</v>
      </c>
      <c r="AH15" s="186">
        <v>0</v>
      </c>
      <c r="AI15" s="56">
        <f t="shared" si="8"/>
        <v>0</v>
      </c>
      <c r="AJ15" s="240" t="s">
        <v>401</v>
      </c>
      <c r="AK15" s="141">
        <f t="shared" si="9"/>
        <v>0</v>
      </c>
      <c r="AL15" s="186">
        <v>0</v>
      </c>
      <c r="AM15" s="56">
        <f t="shared" si="14"/>
        <v>0</v>
      </c>
      <c r="AN15" s="175"/>
      <c r="AO15" s="245">
        <f t="shared" si="15"/>
        <v>0</v>
      </c>
      <c r="AP15" s="245">
        <f t="shared" si="16"/>
        <v>0</v>
      </c>
      <c r="AQ15" s="245">
        <f t="shared" si="17"/>
        <v>0</v>
      </c>
      <c r="AR15" s="245">
        <f t="shared" si="18"/>
        <v>0</v>
      </c>
      <c r="AS15" s="292" t="s">
        <v>421</v>
      </c>
      <c r="AT15" s="246"/>
      <c r="AU15" s="245"/>
      <c r="AV15" s="245"/>
      <c r="AW15" s="245"/>
      <c r="AX15" s="245">
        <f t="shared" si="19"/>
        <v>0</v>
      </c>
      <c r="AY15" s="244"/>
      <c r="AZ15" s="342">
        <v>0</v>
      </c>
      <c r="BA15" s="235"/>
      <c r="BB15" s="235"/>
      <c r="BC15" s="235"/>
      <c r="BD15" s="235"/>
      <c r="BE15" s="235"/>
      <c r="BF15" s="235"/>
      <c r="BG15" s="235"/>
      <c r="BH15" s="235"/>
      <c r="BI15" s="235"/>
      <c r="BJ15" s="235"/>
      <c r="BK15" s="236"/>
      <c r="BL15" s="236"/>
      <c r="BM15" s="236"/>
      <c r="BN15" s="236"/>
      <c r="BO15" s="236"/>
      <c r="BP15" s="236"/>
      <c r="BQ15" s="236"/>
      <c r="BR15" s="236"/>
      <c r="BT15" s="73">
        <f t="shared" si="20"/>
        <v>0</v>
      </c>
      <c r="BU15" s="96">
        <f t="shared" si="21"/>
        <v>0</v>
      </c>
      <c r="BV15" s="113">
        <f t="shared" si="22"/>
        <v>0</v>
      </c>
      <c r="BW15" s="12" t="str">
        <f t="shared" si="10"/>
        <v>Employee 6</v>
      </c>
    </row>
    <row r="16" spans="1:75" x14ac:dyDescent="0.25">
      <c r="A16" s="12" t="str">
        <f>'Payroll Data'!A12</f>
        <v>Employee 7</v>
      </c>
      <c r="B16" s="146" t="s">
        <v>217</v>
      </c>
      <c r="C16" s="9">
        <f t="shared" si="11"/>
        <v>0</v>
      </c>
      <c r="D16" s="113">
        <f t="shared" si="0"/>
        <v>0</v>
      </c>
      <c r="E16" s="251">
        <f t="shared" si="1"/>
        <v>0</v>
      </c>
      <c r="F16" s="47"/>
      <c r="G16" s="194">
        <f t="shared" si="2"/>
        <v>0</v>
      </c>
      <c r="H16" s="37">
        <f t="shared" si="12"/>
        <v>0</v>
      </c>
      <c r="I16" s="47"/>
      <c r="J16" s="81">
        <f>'Payroll Data'!E12</f>
        <v>0</v>
      </c>
      <c r="K16" s="81">
        <f>'Payroll Data'!F12</f>
        <v>0</v>
      </c>
      <c r="L16" s="81">
        <f>'Payroll Data'!G12</f>
        <v>0</v>
      </c>
      <c r="M16" s="81">
        <f>'Payroll Data'!H12</f>
        <v>0</v>
      </c>
      <c r="N16" s="81">
        <f>'Payroll Data'!I12</f>
        <v>0</v>
      </c>
      <c r="O16" s="81">
        <f>'Payroll Data'!J12</f>
        <v>0</v>
      </c>
      <c r="P16" s="81">
        <f>'Payroll Data'!K12</f>
        <v>0</v>
      </c>
      <c r="Q16" s="81">
        <f>'Payroll Data'!L12</f>
        <v>0</v>
      </c>
      <c r="R16" s="81">
        <f>'Payroll Data'!M12</f>
        <v>0</v>
      </c>
      <c r="S16" s="81">
        <f>'Payroll Data'!N12</f>
        <v>0</v>
      </c>
      <c r="T16" s="81">
        <f>'Payroll Data'!O12</f>
        <v>0</v>
      </c>
      <c r="U16" s="81">
        <f>'Payroll Data'!P12</f>
        <v>0</v>
      </c>
      <c r="V16" s="81">
        <f>'Payroll Data'!Q12</f>
        <v>0</v>
      </c>
      <c r="W16" s="30"/>
      <c r="X16" s="56">
        <f t="shared" si="3"/>
        <v>0</v>
      </c>
      <c r="Y16" s="55"/>
      <c r="Z16" s="136">
        <f t="shared" si="4"/>
        <v>0</v>
      </c>
      <c r="AA16" s="136">
        <f t="shared" si="5"/>
        <v>0</v>
      </c>
      <c r="AB16" s="67">
        <f>'Payroll Data'!C12</f>
        <v>0</v>
      </c>
      <c r="AC16" s="67">
        <f t="shared" si="13"/>
        <v>0</v>
      </c>
      <c r="AD16" s="24" t="e">
        <f t="shared" si="6"/>
        <v>#DIV/0!</v>
      </c>
      <c r="AE16" s="175"/>
      <c r="AF16" s="186">
        <v>0</v>
      </c>
      <c r="AG16" s="56">
        <f t="shared" si="7"/>
        <v>0</v>
      </c>
      <c r="AH16" s="186">
        <v>0</v>
      </c>
      <c r="AI16" s="56">
        <f t="shared" si="8"/>
        <v>0</v>
      </c>
      <c r="AJ16" s="240" t="s">
        <v>401</v>
      </c>
      <c r="AK16" s="141">
        <f t="shared" si="9"/>
        <v>0</v>
      </c>
      <c r="AL16" s="186">
        <v>0</v>
      </c>
      <c r="AM16" s="56">
        <f t="shared" si="14"/>
        <v>0</v>
      </c>
      <c r="AN16" s="175"/>
      <c r="AO16" s="245">
        <f t="shared" si="15"/>
        <v>0</v>
      </c>
      <c r="AP16" s="245">
        <f t="shared" si="16"/>
        <v>0</v>
      </c>
      <c r="AQ16" s="245">
        <f t="shared" si="17"/>
        <v>0</v>
      </c>
      <c r="AR16" s="245">
        <f t="shared" si="18"/>
        <v>0</v>
      </c>
      <c r="AS16" s="292" t="s">
        <v>421</v>
      </c>
      <c r="AT16" s="246"/>
      <c r="AU16" s="245"/>
      <c r="AV16" s="245"/>
      <c r="AW16" s="245"/>
      <c r="AX16" s="245">
        <f t="shared" si="19"/>
        <v>0</v>
      </c>
      <c r="AY16" s="244"/>
      <c r="AZ16" s="342">
        <v>0</v>
      </c>
      <c r="BA16" s="235"/>
      <c r="BB16" s="235"/>
      <c r="BC16" s="235"/>
      <c r="BD16" s="235"/>
      <c r="BE16" s="235"/>
      <c r="BF16" s="235"/>
      <c r="BG16" s="235"/>
      <c r="BH16" s="235"/>
      <c r="BI16" s="235"/>
      <c r="BJ16" s="235"/>
      <c r="BK16" s="236"/>
      <c r="BL16" s="236"/>
      <c r="BM16" s="236"/>
      <c r="BN16" s="236"/>
      <c r="BO16" s="236"/>
      <c r="BP16" s="236"/>
      <c r="BQ16" s="236"/>
      <c r="BR16" s="236"/>
      <c r="BT16" s="73">
        <f t="shared" si="20"/>
        <v>0</v>
      </c>
      <c r="BU16" s="96">
        <f t="shared" si="21"/>
        <v>0</v>
      </c>
      <c r="BV16" s="113">
        <f t="shared" si="22"/>
        <v>0</v>
      </c>
      <c r="BW16" s="12" t="str">
        <f t="shared" si="10"/>
        <v>Employee 7</v>
      </c>
    </row>
    <row r="17" spans="1:75" x14ac:dyDescent="0.25">
      <c r="A17" s="12" t="str">
        <f>'Payroll Data'!A13</f>
        <v>Employee 8</v>
      </c>
      <c r="B17" s="146" t="s">
        <v>217</v>
      </c>
      <c r="C17" s="9">
        <f t="shared" si="11"/>
        <v>0</v>
      </c>
      <c r="D17" s="113">
        <f t="shared" si="0"/>
        <v>0</v>
      </c>
      <c r="E17" s="251">
        <f t="shared" si="1"/>
        <v>0</v>
      </c>
      <c r="F17" s="47"/>
      <c r="G17" s="194">
        <f t="shared" si="2"/>
        <v>0</v>
      </c>
      <c r="H17" s="37">
        <f t="shared" si="12"/>
        <v>0</v>
      </c>
      <c r="I17" s="47"/>
      <c r="J17" s="81">
        <f>'Payroll Data'!E13</f>
        <v>0</v>
      </c>
      <c r="K17" s="81">
        <f>'Payroll Data'!F13</f>
        <v>0</v>
      </c>
      <c r="L17" s="81">
        <f>'Payroll Data'!G13</f>
        <v>0</v>
      </c>
      <c r="M17" s="81">
        <f>'Payroll Data'!H13</f>
        <v>0</v>
      </c>
      <c r="N17" s="81">
        <f>'Payroll Data'!I13</f>
        <v>0</v>
      </c>
      <c r="O17" s="81">
        <f>'Payroll Data'!J13</f>
        <v>0</v>
      </c>
      <c r="P17" s="81">
        <f>'Payroll Data'!K13</f>
        <v>0</v>
      </c>
      <c r="Q17" s="81">
        <f>'Payroll Data'!L13</f>
        <v>0</v>
      </c>
      <c r="R17" s="81">
        <f>'Payroll Data'!M13</f>
        <v>0</v>
      </c>
      <c r="S17" s="81">
        <f>'Payroll Data'!N13</f>
        <v>0</v>
      </c>
      <c r="T17" s="81">
        <f>'Payroll Data'!O13</f>
        <v>0</v>
      </c>
      <c r="U17" s="81">
        <f>'Payroll Data'!P13</f>
        <v>0</v>
      </c>
      <c r="V17" s="81">
        <f>'Payroll Data'!Q13</f>
        <v>0</v>
      </c>
      <c r="W17" s="30"/>
      <c r="X17" s="56">
        <f t="shared" si="3"/>
        <v>0</v>
      </c>
      <c r="Y17" s="55"/>
      <c r="Z17" s="136">
        <f t="shared" si="4"/>
        <v>0</v>
      </c>
      <c r="AA17" s="136">
        <f t="shared" si="5"/>
        <v>0</v>
      </c>
      <c r="AB17" s="67">
        <f>'Payroll Data'!C13</f>
        <v>0</v>
      </c>
      <c r="AC17" s="67">
        <f t="shared" si="13"/>
        <v>0</v>
      </c>
      <c r="AD17" s="24" t="e">
        <f t="shared" si="6"/>
        <v>#DIV/0!</v>
      </c>
      <c r="AE17" s="175"/>
      <c r="AF17" s="186">
        <v>0</v>
      </c>
      <c r="AG17" s="56">
        <f t="shared" si="7"/>
        <v>0</v>
      </c>
      <c r="AH17" s="186">
        <v>0</v>
      </c>
      <c r="AI17" s="56">
        <f t="shared" si="8"/>
        <v>0</v>
      </c>
      <c r="AJ17" s="240" t="s">
        <v>401</v>
      </c>
      <c r="AK17" s="141">
        <f t="shared" si="9"/>
        <v>0</v>
      </c>
      <c r="AL17" s="186">
        <v>0</v>
      </c>
      <c r="AM17" s="56">
        <f t="shared" si="14"/>
        <v>0</v>
      </c>
      <c r="AN17" s="175"/>
      <c r="AO17" s="245">
        <f t="shared" si="15"/>
        <v>0</v>
      </c>
      <c r="AP17" s="245">
        <f t="shared" si="16"/>
        <v>0</v>
      </c>
      <c r="AQ17" s="245">
        <f t="shared" si="17"/>
        <v>0</v>
      </c>
      <c r="AR17" s="245">
        <f t="shared" si="18"/>
        <v>0</v>
      </c>
      <c r="AS17" s="292" t="s">
        <v>421</v>
      </c>
      <c r="AT17" s="246"/>
      <c r="AU17" s="245"/>
      <c r="AV17" s="245"/>
      <c r="AW17" s="245"/>
      <c r="AX17" s="245">
        <f t="shared" si="19"/>
        <v>0</v>
      </c>
      <c r="AY17" s="244"/>
      <c r="AZ17" s="342">
        <v>0</v>
      </c>
      <c r="BA17" s="235"/>
      <c r="BB17" s="235"/>
      <c r="BC17" s="235"/>
      <c r="BD17" s="235"/>
      <c r="BE17" s="235"/>
      <c r="BF17" s="235"/>
      <c r="BG17" s="235"/>
      <c r="BH17" s="235"/>
      <c r="BI17" s="235"/>
      <c r="BJ17" s="235"/>
      <c r="BK17" s="236"/>
      <c r="BL17" s="236"/>
      <c r="BM17" s="236"/>
      <c r="BN17" s="236"/>
      <c r="BO17" s="236"/>
      <c r="BP17" s="236"/>
      <c r="BQ17" s="236"/>
      <c r="BR17" s="236"/>
      <c r="BT17" s="73">
        <f t="shared" si="20"/>
        <v>0</v>
      </c>
      <c r="BU17" s="96">
        <f t="shared" si="21"/>
        <v>0</v>
      </c>
      <c r="BV17" s="113">
        <f t="shared" si="22"/>
        <v>0</v>
      </c>
      <c r="BW17" s="12" t="str">
        <f t="shared" si="10"/>
        <v>Employee 8</v>
      </c>
    </row>
    <row r="18" spans="1:75" x14ac:dyDescent="0.25">
      <c r="A18" s="12" t="str">
        <f>'Payroll Data'!A14</f>
        <v>Employee 9</v>
      </c>
      <c r="B18" s="146" t="s">
        <v>217</v>
      </c>
      <c r="C18" s="9">
        <f t="shared" ref="C18:C33" si="23">H18</f>
        <v>0</v>
      </c>
      <c r="D18" s="113">
        <f t="shared" ref="D18:D33" si="24">BV18</f>
        <v>0</v>
      </c>
      <c r="E18" s="251">
        <f t="shared" ref="E18:E33" si="25">AX18</f>
        <v>0</v>
      </c>
      <c r="F18" s="47"/>
      <c r="G18" s="194">
        <f t="shared" ref="G18:G34" si="26">V18</f>
        <v>0</v>
      </c>
      <c r="H18" s="37">
        <f t="shared" ref="H18:H34" si="27">G18</f>
        <v>0</v>
      </c>
      <c r="I18" s="47"/>
      <c r="J18" s="81">
        <f>'Payroll Data'!E14</f>
        <v>0</v>
      </c>
      <c r="K18" s="81">
        <f>'Payroll Data'!F14</f>
        <v>0</v>
      </c>
      <c r="L18" s="81">
        <f>'Payroll Data'!G14</f>
        <v>0</v>
      </c>
      <c r="M18" s="81">
        <f>'Payroll Data'!H14</f>
        <v>0</v>
      </c>
      <c r="N18" s="81">
        <f>'Payroll Data'!I14</f>
        <v>0</v>
      </c>
      <c r="O18" s="81">
        <f>'Payroll Data'!J14</f>
        <v>0</v>
      </c>
      <c r="P18" s="81">
        <f>'Payroll Data'!K14</f>
        <v>0</v>
      </c>
      <c r="Q18" s="81">
        <f>'Payroll Data'!L14</f>
        <v>0</v>
      </c>
      <c r="R18" s="81">
        <f>'Payroll Data'!M14</f>
        <v>0</v>
      </c>
      <c r="S18" s="81">
        <f>'Payroll Data'!N14</f>
        <v>0</v>
      </c>
      <c r="T18" s="81">
        <f>'Payroll Data'!O14</f>
        <v>0</v>
      </c>
      <c r="U18" s="81">
        <f>'Payroll Data'!P14</f>
        <v>0</v>
      </c>
      <c r="V18" s="81">
        <f>'Payroll Data'!Q14</f>
        <v>0</v>
      </c>
      <c r="W18" s="30"/>
      <c r="X18" s="56">
        <f t="shared" si="3"/>
        <v>0</v>
      </c>
      <c r="Y18" s="55"/>
      <c r="Z18" s="136">
        <f t="shared" ref="Z18:Z34" si="28">V18</f>
        <v>0</v>
      </c>
      <c r="AA18" s="136">
        <f t="shared" si="5"/>
        <v>0</v>
      </c>
      <c r="AB18" s="67">
        <f>'Payroll Data'!C14</f>
        <v>0</v>
      </c>
      <c r="AC18" s="67">
        <f t="shared" ref="AC18:AC34" si="29">AB18*4</f>
        <v>0</v>
      </c>
      <c r="AD18" s="24" t="e">
        <f t="shared" si="6"/>
        <v>#DIV/0!</v>
      </c>
      <c r="AE18" s="175"/>
      <c r="AF18" s="186">
        <v>0</v>
      </c>
      <c r="AG18" s="56">
        <f t="shared" si="7"/>
        <v>0</v>
      </c>
      <c r="AH18" s="186">
        <v>0</v>
      </c>
      <c r="AI18" s="56">
        <f t="shared" si="8"/>
        <v>0</v>
      </c>
      <c r="AJ18" s="240" t="s">
        <v>401</v>
      </c>
      <c r="AK18" s="141">
        <f t="shared" ref="AK18" si="30">Z18</f>
        <v>0</v>
      </c>
      <c r="AL18" s="186">
        <v>0</v>
      </c>
      <c r="AM18" s="56">
        <f t="shared" ref="AM18:AM34" si="31">AL18/29*52</f>
        <v>0</v>
      </c>
      <c r="AN18" s="175"/>
      <c r="AO18" s="245">
        <f t="shared" ref="AO18:AO34" si="32">AC18</f>
        <v>0</v>
      </c>
      <c r="AP18" s="245">
        <f t="shared" ref="AP18:AP34" si="33">AO18*$AP$5</f>
        <v>0</v>
      </c>
      <c r="AQ18" s="245">
        <f t="shared" ref="AQ18:AQ34" si="34">AA18</f>
        <v>0</v>
      </c>
      <c r="AR18" s="245">
        <f t="shared" ref="AR18:AR34" si="35">AP18-AQ18</f>
        <v>0</v>
      </c>
      <c r="AS18" s="292" t="s">
        <v>421</v>
      </c>
      <c r="AT18" s="246"/>
      <c r="AU18" s="245"/>
      <c r="AV18" s="245"/>
      <c r="AW18" s="245"/>
      <c r="AX18" s="245">
        <f t="shared" ref="AX18:AX34" si="36">AV18+AW18</f>
        <v>0</v>
      </c>
      <c r="AY18" s="244"/>
      <c r="AZ18" s="342">
        <v>0</v>
      </c>
      <c r="BA18" s="235"/>
      <c r="BB18" s="235"/>
      <c r="BC18" s="235"/>
      <c r="BD18" s="235"/>
      <c r="BE18" s="235"/>
      <c r="BF18" s="235"/>
      <c r="BG18" s="235"/>
      <c r="BH18" s="235"/>
      <c r="BI18" s="235"/>
      <c r="BJ18" s="235"/>
      <c r="BK18" s="236"/>
      <c r="BL18" s="236"/>
      <c r="BM18" s="236"/>
      <c r="BN18" s="236"/>
      <c r="BO18" s="236"/>
      <c r="BP18" s="236"/>
      <c r="BQ18" s="236"/>
      <c r="BR18" s="236"/>
      <c r="BT18" s="73">
        <f t="shared" ref="BT18:BT34" si="37">SUM(BA18:BL18)</f>
        <v>0</v>
      </c>
      <c r="BU18" s="96">
        <f t="shared" si="21"/>
        <v>0</v>
      </c>
      <c r="BV18" s="113">
        <f t="shared" si="22"/>
        <v>0</v>
      </c>
      <c r="BW18" s="12" t="str">
        <f t="shared" ref="BW18:BW34" si="38">A18</f>
        <v>Employee 9</v>
      </c>
    </row>
    <row r="19" spans="1:75" x14ac:dyDescent="0.25">
      <c r="A19" s="12" t="str">
        <f>'Payroll Data'!A15</f>
        <v>Employee 10</v>
      </c>
      <c r="B19" s="146" t="s">
        <v>217</v>
      </c>
      <c r="C19" s="9">
        <f t="shared" si="23"/>
        <v>0</v>
      </c>
      <c r="D19" s="113">
        <f t="shared" si="24"/>
        <v>0</v>
      </c>
      <c r="E19" s="251">
        <f t="shared" si="25"/>
        <v>0</v>
      </c>
      <c r="F19" s="47"/>
      <c r="G19" s="194">
        <f t="shared" si="26"/>
        <v>0</v>
      </c>
      <c r="H19" s="37">
        <f t="shared" si="27"/>
        <v>0</v>
      </c>
      <c r="I19" s="47"/>
      <c r="J19" s="81">
        <f>'Payroll Data'!E15</f>
        <v>0</v>
      </c>
      <c r="K19" s="81">
        <f>'Payroll Data'!F15</f>
        <v>0</v>
      </c>
      <c r="L19" s="81">
        <f>'Payroll Data'!G15</f>
        <v>0</v>
      </c>
      <c r="M19" s="81">
        <f>'Payroll Data'!H15</f>
        <v>0</v>
      </c>
      <c r="N19" s="81">
        <f>'Payroll Data'!I15</f>
        <v>0</v>
      </c>
      <c r="O19" s="81">
        <f>'Payroll Data'!J15</f>
        <v>0</v>
      </c>
      <c r="P19" s="81">
        <f>'Payroll Data'!K15</f>
        <v>0</v>
      </c>
      <c r="Q19" s="81">
        <f>'Payroll Data'!L15</f>
        <v>0</v>
      </c>
      <c r="R19" s="81">
        <f>'Payroll Data'!M15</f>
        <v>0</v>
      </c>
      <c r="S19" s="81">
        <f>'Payroll Data'!N15</f>
        <v>0</v>
      </c>
      <c r="T19" s="81">
        <f>'Payroll Data'!O15</f>
        <v>0</v>
      </c>
      <c r="U19" s="81">
        <f>'Payroll Data'!P15</f>
        <v>0</v>
      </c>
      <c r="V19" s="81">
        <f>'Payroll Data'!Q15</f>
        <v>0</v>
      </c>
      <c r="W19" s="30"/>
      <c r="X19" s="56">
        <f t="shared" si="3"/>
        <v>0</v>
      </c>
      <c r="Y19" s="55"/>
      <c r="Z19" s="136">
        <f t="shared" si="28"/>
        <v>0</v>
      </c>
      <c r="AA19" s="136">
        <f t="shared" si="5"/>
        <v>0</v>
      </c>
      <c r="AB19" s="67">
        <f>'Payroll Data'!C15</f>
        <v>0</v>
      </c>
      <c r="AC19" s="67">
        <f t="shared" si="29"/>
        <v>0</v>
      </c>
      <c r="AD19" s="24" t="e">
        <f t="shared" si="6"/>
        <v>#DIV/0!</v>
      </c>
      <c r="AE19" s="175"/>
      <c r="AF19" s="186">
        <v>0</v>
      </c>
      <c r="AG19" s="56">
        <f t="shared" si="7"/>
        <v>0</v>
      </c>
      <c r="AH19" s="186">
        <v>0</v>
      </c>
      <c r="AI19" s="56">
        <f t="shared" si="8"/>
        <v>0</v>
      </c>
      <c r="AJ19" s="240" t="s">
        <v>401</v>
      </c>
      <c r="AK19" s="141">
        <f t="shared" ref="AK19:AK34" si="39">Z19</f>
        <v>0</v>
      </c>
      <c r="AL19" s="186">
        <v>0</v>
      </c>
      <c r="AM19" s="56">
        <f t="shared" si="31"/>
        <v>0</v>
      </c>
      <c r="AN19" s="175"/>
      <c r="AO19" s="245">
        <f t="shared" si="32"/>
        <v>0</v>
      </c>
      <c r="AP19" s="245">
        <f t="shared" si="33"/>
        <v>0</v>
      </c>
      <c r="AQ19" s="245">
        <f t="shared" si="34"/>
        <v>0</v>
      </c>
      <c r="AR19" s="245">
        <f t="shared" si="35"/>
        <v>0</v>
      </c>
      <c r="AS19" s="292" t="s">
        <v>421</v>
      </c>
      <c r="AT19" s="246"/>
      <c r="AU19" s="245"/>
      <c r="AV19" s="245"/>
      <c r="AW19" s="245"/>
      <c r="AX19" s="245">
        <f t="shared" si="36"/>
        <v>0</v>
      </c>
      <c r="AY19" s="244"/>
      <c r="AZ19" s="342">
        <v>0</v>
      </c>
      <c r="BA19" s="235"/>
      <c r="BB19" s="235"/>
      <c r="BC19" s="235"/>
      <c r="BD19" s="235"/>
      <c r="BE19" s="235"/>
      <c r="BF19" s="235"/>
      <c r="BG19" s="235"/>
      <c r="BH19" s="235"/>
      <c r="BI19" s="235"/>
      <c r="BJ19" s="235"/>
      <c r="BK19" s="236"/>
      <c r="BL19" s="236"/>
      <c r="BM19" s="236"/>
      <c r="BN19" s="236"/>
      <c r="BO19" s="236"/>
      <c r="BP19" s="236"/>
      <c r="BQ19" s="236"/>
      <c r="BR19" s="236"/>
      <c r="BT19" s="73">
        <f t="shared" si="37"/>
        <v>0</v>
      </c>
      <c r="BU19" s="96">
        <f t="shared" si="21"/>
        <v>0</v>
      </c>
      <c r="BV19" s="113">
        <f t="shared" si="22"/>
        <v>0</v>
      </c>
      <c r="BW19" s="12" t="str">
        <f t="shared" si="38"/>
        <v>Employee 10</v>
      </c>
    </row>
    <row r="20" spans="1:75" x14ac:dyDescent="0.25">
      <c r="A20" s="12" t="str">
        <f>'Payroll Data'!A16</f>
        <v>Employee 11</v>
      </c>
      <c r="B20" s="146" t="s">
        <v>217</v>
      </c>
      <c r="C20" s="9">
        <f t="shared" si="23"/>
        <v>0</v>
      </c>
      <c r="D20" s="113">
        <f t="shared" si="24"/>
        <v>0</v>
      </c>
      <c r="E20" s="251">
        <f t="shared" si="25"/>
        <v>0</v>
      </c>
      <c r="F20" s="47"/>
      <c r="G20" s="194">
        <f t="shared" si="26"/>
        <v>0</v>
      </c>
      <c r="H20" s="37">
        <f t="shared" si="27"/>
        <v>0</v>
      </c>
      <c r="I20" s="47"/>
      <c r="J20" s="81">
        <f>'Payroll Data'!E16</f>
        <v>0</v>
      </c>
      <c r="K20" s="81">
        <f>'Payroll Data'!F16</f>
        <v>0</v>
      </c>
      <c r="L20" s="81">
        <f>'Payroll Data'!G16</f>
        <v>0</v>
      </c>
      <c r="M20" s="81">
        <f>'Payroll Data'!H16</f>
        <v>0</v>
      </c>
      <c r="N20" s="81">
        <f>'Payroll Data'!I16</f>
        <v>0</v>
      </c>
      <c r="O20" s="81">
        <f>'Payroll Data'!J16</f>
        <v>0</v>
      </c>
      <c r="P20" s="81">
        <f>'Payroll Data'!K16</f>
        <v>0</v>
      </c>
      <c r="Q20" s="81">
        <f>'Payroll Data'!L16</f>
        <v>0</v>
      </c>
      <c r="R20" s="81">
        <f>'Payroll Data'!M16</f>
        <v>0</v>
      </c>
      <c r="S20" s="81">
        <f>'Payroll Data'!N16</f>
        <v>0</v>
      </c>
      <c r="T20" s="81">
        <f>'Payroll Data'!O16</f>
        <v>0</v>
      </c>
      <c r="U20" s="81">
        <f>'Payroll Data'!P16</f>
        <v>0</v>
      </c>
      <c r="V20" s="81">
        <f>'Payroll Data'!Q16</f>
        <v>0</v>
      </c>
      <c r="W20" s="30"/>
      <c r="X20" s="56">
        <f t="shared" si="3"/>
        <v>0</v>
      </c>
      <c r="Y20" s="55"/>
      <c r="Z20" s="136">
        <f t="shared" si="28"/>
        <v>0</v>
      </c>
      <c r="AA20" s="136">
        <f t="shared" si="5"/>
        <v>0</v>
      </c>
      <c r="AB20" s="67">
        <f>'Payroll Data'!C16</f>
        <v>0</v>
      </c>
      <c r="AC20" s="67">
        <f t="shared" si="29"/>
        <v>0</v>
      </c>
      <c r="AD20" s="24" t="e">
        <f t="shared" si="6"/>
        <v>#DIV/0!</v>
      </c>
      <c r="AE20" s="175"/>
      <c r="AF20" s="186">
        <v>0</v>
      </c>
      <c r="AG20" s="56">
        <f t="shared" si="7"/>
        <v>0</v>
      </c>
      <c r="AH20" s="186">
        <v>0</v>
      </c>
      <c r="AI20" s="56">
        <f t="shared" si="8"/>
        <v>0</v>
      </c>
      <c r="AJ20" s="240" t="s">
        <v>401</v>
      </c>
      <c r="AK20" s="141">
        <f t="shared" si="39"/>
        <v>0</v>
      </c>
      <c r="AL20" s="186">
        <v>0</v>
      </c>
      <c r="AM20" s="56">
        <f t="shared" si="31"/>
        <v>0</v>
      </c>
      <c r="AN20" s="175"/>
      <c r="AO20" s="245">
        <f t="shared" si="32"/>
        <v>0</v>
      </c>
      <c r="AP20" s="245">
        <f t="shared" si="33"/>
        <v>0</v>
      </c>
      <c r="AQ20" s="245">
        <f t="shared" si="34"/>
        <v>0</v>
      </c>
      <c r="AR20" s="245">
        <f t="shared" si="35"/>
        <v>0</v>
      </c>
      <c r="AS20" s="292" t="s">
        <v>421</v>
      </c>
      <c r="AT20" s="246"/>
      <c r="AU20" s="245"/>
      <c r="AV20" s="245"/>
      <c r="AW20" s="245"/>
      <c r="AX20" s="245">
        <f t="shared" si="36"/>
        <v>0</v>
      </c>
      <c r="AY20" s="244"/>
      <c r="AZ20" s="342">
        <v>0</v>
      </c>
      <c r="BA20" s="235"/>
      <c r="BB20" s="235"/>
      <c r="BC20" s="235"/>
      <c r="BD20" s="235"/>
      <c r="BE20" s="235"/>
      <c r="BF20" s="235"/>
      <c r="BG20" s="235"/>
      <c r="BH20" s="235"/>
      <c r="BI20" s="235"/>
      <c r="BJ20" s="235"/>
      <c r="BK20" s="236"/>
      <c r="BL20" s="236"/>
      <c r="BM20" s="236"/>
      <c r="BN20" s="236"/>
      <c r="BO20" s="236"/>
      <c r="BP20" s="236"/>
      <c r="BQ20" s="236"/>
      <c r="BR20" s="236"/>
      <c r="BT20" s="73">
        <f t="shared" si="37"/>
        <v>0</v>
      </c>
      <c r="BU20" s="96">
        <f t="shared" si="21"/>
        <v>0</v>
      </c>
      <c r="BV20" s="113">
        <f t="shared" si="22"/>
        <v>0</v>
      </c>
      <c r="BW20" s="12" t="str">
        <f t="shared" si="38"/>
        <v>Employee 11</v>
      </c>
    </row>
    <row r="21" spans="1:75" x14ac:dyDescent="0.25">
      <c r="A21" s="12" t="str">
        <f>'Payroll Data'!A17</f>
        <v>Employee 12</v>
      </c>
      <c r="B21" s="146" t="s">
        <v>217</v>
      </c>
      <c r="C21" s="9">
        <f t="shared" si="23"/>
        <v>0</v>
      </c>
      <c r="D21" s="113">
        <f t="shared" si="24"/>
        <v>0</v>
      </c>
      <c r="E21" s="251">
        <f t="shared" si="25"/>
        <v>0</v>
      </c>
      <c r="F21" s="47"/>
      <c r="G21" s="194">
        <f t="shared" si="26"/>
        <v>0</v>
      </c>
      <c r="H21" s="37">
        <f t="shared" si="27"/>
        <v>0</v>
      </c>
      <c r="I21" s="47"/>
      <c r="J21" s="81">
        <f>'Payroll Data'!E17</f>
        <v>0</v>
      </c>
      <c r="K21" s="81">
        <f>'Payroll Data'!F17</f>
        <v>0</v>
      </c>
      <c r="L21" s="81">
        <f>'Payroll Data'!G17</f>
        <v>0</v>
      </c>
      <c r="M21" s="81">
        <f>'Payroll Data'!H17</f>
        <v>0</v>
      </c>
      <c r="N21" s="81">
        <f>'Payroll Data'!I17</f>
        <v>0</v>
      </c>
      <c r="O21" s="81">
        <f>'Payroll Data'!J17</f>
        <v>0</v>
      </c>
      <c r="P21" s="81">
        <f>'Payroll Data'!K17</f>
        <v>0</v>
      </c>
      <c r="Q21" s="81">
        <f>'Payroll Data'!L17</f>
        <v>0</v>
      </c>
      <c r="R21" s="81">
        <f>'Payroll Data'!M17</f>
        <v>0</v>
      </c>
      <c r="S21" s="81">
        <f>'Payroll Data'!N17</f>
        <v>0</v>
      </c>
      <c r="T21" s="81">
        <f>'Payroll Data'!O17</f>
        <v>0</v>
      </c>
      <c r="U21" s="81">
        <f>'Payroll Data'!P17</f>
        <v>0</v>
      </c>
      <c r="V21" s="81">
        <f>'Payroll Data'!Q17</f>
        <v>0</v>
      </c>
      <c r="W21" s="30"/>
      <c r="X21" s="56">
        <f t="shared" si="3"/>
        <v>0</v>
      </c>
      <c r="Y21" s="55"/>
      <c r="Z21" s="136">
        <f t="shared" si="28"/>
        <v>0</v>
      </c>
      <c r="AA21" s="136">
        <f t="shared" si="5"/>
        <v>0</v>
      </c>
      <c r="AB21" s="67">
        <f>'Payroll Data'!C17</f>
        <v>0</v>
      </c>
      <c r="AC21" s="67">
        <f t="shared" si="29"/>
        <v>0</v>
      </c>
      <c r="AD21" s="24" t="e">
        <f t="shared" si="6"/>
        <v>#DIV/0!</v>
      </c>
      <c r="AE21" s="175"/>
      <c r="AF21" s="186">
        <v>0</v>
      </c>
      <c r="AG21" s="56">
        <f t="shared" si="7"/>
        <v>0</v>
      </c>
      <c r="AH21" s="186">
        <v>0</v>
      </c>
      <c r="AI21" s="56">
        <f t="shared" si="8"/>
        <v>0</v>
      </c>
      <c r="AJ21" s="240" t="s">
        <v>401</v>
      </c>
      <c r="AK21" s="141">
        <f t="shared" si="39"/>
        <v>0</v>
      </c>
      <c r="AL21" s="186">
        <v>0</v>
      </c>
      <c r="AM21" s="56">
        <f t="shared" si="31"/>
        <v>0</v>
      </c>
      <c r="AN21" s="175"/>
      <c r="AO21" s="245">
        <f t="shared" si="32"/>
        <v>0</v>
      </c>
      <c r="AP21" s="245">
        <f t="shared" si="33"/>
        <v>0</v>
      </c>
      <c r="AQ21" s="245">
        <f t="shared" si="34"/>
        <v>0</v>
      </c>
      <c r="AR21" s="245">
        <f t="shared" si="35"/>
        <v>0</v>
      </c>
      <c r="AS21" s="292" t="s">
        <v>421</v>
      </c>
      <c r="AT21" s="246"/>
      <c r="AU21" s="245"/>
      <c r="AV21" s="245"/>
      <c r="AW21" s="245"/>
      <c r="AX21" s="245">
        <f t="shared" si="36"/>
        <v>0</v>
      </c>
      <c r="AY21" s="244"/>
      <c r="AZ21" s="342">
        <v>0</v>
      </c>
      <c r="BA21" s="235"/>
      <c r="BB21" s="235"/>
      <c r="BC21" s="235"/>
      <c r="BD21" s="235"/>
      <c r="BE21" s="235"/>
      <c r="BF21" s="235"/>
      <c r="BG21" s="235"/>
      <c r="BH21" s="235"/>
      <c r="BI21" s="235"/>
      <c r="BJ21" s="235"/>
      <c r="BK21" s="236"/>
      <c r="BL21" s="236"/>
      <c r="BM21" s="236"/>
      <c r="BN21" s="236"/>
      <c r="BO21" s="236"/>
      <c r="BP21" s="236"/>
      <c r="BQ21" s="236"/>
      <c r="BR21" s="236"/>
      <c r="BT21" s="73">
        <f t="shared" si="37"/>
        <v>0</v>
      </c>
      <c r="BU21" s="96">
        <f t="shared" si="21"/>
        <v>0</v>
      </c>
      <c r="BV21" s="113">
        <f t="shared" si="22"/>
        <v>0</v>
      </c>
      <c r="BW21" s="12" t="str">
        <f t="shared" si="38"/>
        <v>Employee 12</v>
      </c>
    </row>
    <row r="22" spans="1:75" x14ac:dyDescent="0.25">
      <c r="A22" s="12" t="str">
        <f>'Payroll Data'!A18</f>
        <v>Employee 13</v>
      </c>
      <c r="B22" s="146" t="s">
        <v>217</v>
      </c>
      <c r="C22" s="9">
        <f t="shared" si="23"/>
        <v>0</v>
      </c>
      <c r="D22" s="113">
        <f t="shared" si="24"/>
        <v>0</v>
      </c>
      <c r="E22" s="251">
        <f t="shared" si="25"/>
        <v>0</v>
      </c>
      <c r="F22" s="47"/>
      <c r="G22" s="194">
        <f t="shared" si="26"/>
        <v>0</v>
      </c>
      <c r="H22" s="37">
        <f t="shared" si="27"/>
        <v>0</v>
      </c>
      <c r="I22" s="47"/>
      <c r="J22" s="81">
        <f>'Payroll Data'!E18</f>
        <v>0</v>
      </c>
      <c r="K22" s="81">
        <f>'Payroll Data'!F18</f>
        <v>0</v>
      </c>
      <c r="L22" s="81">
        <f>'Payroll Data'!G18</f>
        <v>0</v>
      </c>
      <c r="M22" s="81">
        <f>'Payroll Data'!H18</f>
        <v>0</v>
      </c>
      <c r="N22" s="81">
        <f>'Payroll Data'!I18</f>
        <v>0</v>
      </c>
      <c r="O22" s="81">
        <f>'Payroll Data'!J18</f>
        <v>0</v>
      </c>
      <c r="P22" s="81">
        <f>'Payroll Data'!K18</f>
        <v>0</v>
      </c>
      <c r="Q22" s="81">
        <f>'Payroll Data'!L18</f>
        <v>0</v>
      </c>
      <c r="R22" s="81">
        <f>'Payroll Data'!M18</f>
        <v>0</v>
      </c>
      <c r="S22" s="81">
        <f>'Payroll Data'!N18</f>
        <v>0</v>
      </c>
      <c r="T22" s="81">
        <f>'Payroll Data'!O18</f>
        <v>0</v>
      </c>
      <c r="U22" s="81">
        <f>'Payroll Data'!P18</f>
        <v>0</v>
      </c>
      <c r="V22" s="81">
        <f>'Payroll Data'!Q18</f>
        <v>0</v>
      </c>
      <c r="W22" s="30"/>
      <c r="X22" s="56">
        <f t="shared" si="3"/>
        <v>0</v>
      </c>
      <c r="Y22" s="55"/>
      <c r="Z22" s="136">
        <f t="shared" si="28"/>
        <v>0</v>
      </c>
      <c r="AA22" s="136">
        <f t="shared" si="5"/>
        <v>0</v>
      </c>
      <c r="AB22" s="67">
        <f>'Payroll Data'!C18</f>
        <v>0</v>
      </c>
      <c r="AC22" s="67">
        <f t="shared" si="29"/>
        <v>0</v>
      </c>
      <c r="AD22" s="24" t="e">
        <f t="shared" si="6"/>
        <v>#DIV/0!</v>
      </c>
      <c r="AE22" s="175"/>
      <c r="AF22" s="186">
        <v>0</v>
      </c>
      <c r="AG22" s="56">
        <f t="shared" si="7"/>
        <v>0</v>
      </c>
      <c r="AH22" s="186">
        <v>0</v>
      </c>
      <c r="AI22" s="56">
        <f t="shared" si="8"/>
        <v>0</v>
      </c>
      <c r="AJ22" s="240" t="s">
        <v>401</v>
      </c>
      <c r="AK22" s="141">
        <f t="shared" si="39"/>
        <v>0</v>
      </c>
      <c r="AL22" s="186">
        <v>0</v>
      </c>
      <c r="AM22" s="56">
        <f t="shared" si="31"/>
        <v>0</v>
      </c>
      <c r="AN22" s="175"/>
      <c r="AO22" s="245">
        <f t="shared" si="32"/>
        <v>0</v>
      </c>
      <c r="AP22" s="245">
        <f t="shared" si="33"/>
        <v>0</v>
      </c>
      <c r="AQ22" s="245">
        <f t="shared" si="34"/>
        <v>0</v>
      </c>
      <c r="AR22" s="245">
        <f t="shared" si="35"/>
        <v>0</v>
      </c>
      <c r="AS22" s="292" t="s">
        <v>421</v>
      </c>
      <c r="AT22" s="246"/>
      <c r="AU22" s="245"/>
      <c r="AV22" s="245"/>
      <c r="AW22" s="245"/>
      <c r="AX22" s="245">
        <f t="shared" si="36"/>
        <v>0</v>
      </c>
      <c r="AY22" s="244"/>
      <c r="AZ22" s="342">
        <v>0</v>
      </c>
      <c r="BA22" s="235"/>
      <c r="BB22" s="235"/>
      <c r="BC22" s="235"/>
      <c r="BD22" s="235"/>
      <c r="BE22" s="235"/>
      <c r="BF22" s="235"/>
      <c r="BG22" s="235"/>
      <c r="BH22" s="235"/>
      <c r="BI22" s="235"/>
      <c r="BJ22" s="235"/>
      <c r="BK22" s="236"/>
      <c r="BL22" s="236"/>
      <c r="BM22" s="236"/>
      <c r="BN22" s="236"/>
      <c r="BO22" s="236"/>
      <c r="BP22" s="236"/>
      <c r="BQ22" s="236"/>
      <c r="BR22" s="236"/>
      <c r="BT22" s="73">
        <f t="shared" si="37"/>
        <v>0</v>
      </c>
      <c r="BU22" s="96">
        <f t="shared" si="21"/>
        <v>0</v>
      </c>
      <c r="BV22" s="113">
        <f t="shared" si="22"/>
        <v>0</v>
      </c>
      <c r="BW22" s="12" t="str">
        <f t="shared" si="38"/>
        <v>Employee 13</v>
      </c>
    </row>
    <row r="23" spans="1:75" x14ac:dyDescent="0.25">
      <c r="A23" s="12" t="str">
        <f>'Payroll Data'!A19</f>
        <v>Employee 14</v>
      </c>
      <c r="B23" s="146" t="s">
        <v>217</v>
      </c>
      <c r="C23" s="9">
        <f t="shared" si="23"/>
        <v>0</v>
      </c>
      <c r="D23" s="113">
        <f t="shared" si="24"/>
        <v>0</v>
      </c>
      <c r="E23" s="251">
        <f t="shared" si="25"/>
        <v>0</v>
      </c>
      <c r="F23" s="47"/>
      <c r="G23" s="194">
        <f t="shared" si="26"/>
        <v>0</v>
      </c>
      <c r="H23" s="37">
        <f t="shared" si="27"/>
        <v>0</v>
      </c>
      <c r="I23" s="47"/>
      <c r="J23" s="81">
        <f>'Payroll Data'!E19</f>
        <v>0</v>
      </c>
      <c r="K23" s="81">
        <f>'Payroll Data'!F19</f>
        <v>0</v>
      </c>
      <c r="L23" s="81">
        <f>'Payroll Data'!G19</f>
        <v>0</v>
      </c>
      <c r="M23" s="81">
        <f>'Payroll Data'!H19</f>
        <v>0</v>
      </c>
      <c r="N23" s="81">
        <f>'Payroll Data'!I19</f>
        <v>0</v>
      </c>
      <c r="O23" s="81">
        <f>'Payroll Data'!J19</f>
        <v>0</v>
      </c>
      <c r="P23" s="81">
        <f>'Payroll Data'!K19</f>
        <v>0</v>
      </c>
      <c r="Q23" s="81">
        <f>'Payroll Data'!L19</f>
        <v>0</v>
      </c>
      <c r="R23" s="81">
        <f>'Payroll Data'!M19</f>
        <v>0</v>
      </c>
      <c r="S23" s="81">
        <f>'Payroll Data'!N19</f>
        <v>0</v>
      </c>
      <c r="T23" s="81">
        <f>'Payroll Data'!O19</f>
        <v>0</v>
      </c>
      <c r="U23" s="81">
        <f>'Payroll Data'!P19</f>
        <v>0</v>
      </c>
      <c r="V23" s="81">
        <f>'Payroll Data'!Q19</f>
        <v>0</v>
      </c>
      <c r="W23" s="30"/>
      <c r="X23" s="56">
        <f t="shared" si="3"/>
        <v>0</v>
      </c>
      <c r="Y23" s="55"/>
      <c r="Z23" s="136">
        <f t="shared" si="28"/>
        <v>0</v>
      </c>
      <c r="AA23" s="136">
        <f t="shared" si="5"/>
        <v>0</v>
      </c>
      <c r="AB23" s="67">
        <f>'Payroll Data'!C19</f>
        <v>0</v>
      </c>
      <c r="AC23" s="67">
        <f t="shared" si="29"/>
        <v>0</v>
      </c>
      <c r="AD23" s="24" t="e">
        <f t="shared" si="6"/>
        <v>#DIV/0!</v>
      </c>
      <c r="AE23" s="175"/>
      <c r="AF23" s="186">
        <v>0</v>
      </c>
      <c r="AG23" s="56">
        <f t="shared" si="7"/>
        <v>0</v>
      </c>
      <c r="AH23" s="186">
        <v>0</v>
      </c>
      <c r="AI23" s="56">
        <f t="shared" si="8"/>
        <v>0</v>
      </c>
      <c r="AJ23" s="240" t="s">
        <v>401</v>
      </c>
      <c r="AK23" s="141">
        <f t="shared" si="39"/>
        <v>0</v>
      </c>
      <c r="AL23" s="186">
        <v>0</v>
      </c>
      <c r="AM23" s="56">
        <f t="shared" si="31"/>
        <v>0</v>
      </c>
      <c r="AN23" s="175"/>
      <c r="AO23" s="245">
        <f t="shared" si="32"/>
        <v>0</v>
      </c>
      <c r="AP23" s="245">
        <f t="shared" si="33"/>
        <v>0</v>
      </c>
      <c r="AQ23" s="245">
        <f t="shared" si="34"/>
        <v>0</v>
      </c>
      <c r="AR23" s="245">
        <f t="shared" si="35"/>
        <v>0</v>
      </c>
      <c r="AS23" s="292" t="s">
        <v>421</v>
      </c>
      <c r="AT23" s="246"/>
      <c r="AU23" s="245"/>
      <c r="AV23" s="245"/>
      <c r="AW23" s="245"/>
      <c r="AX23" s="245">
        <f t="shared" si="36"/>
        <v>0</v>
      </c>
      <c r="AY23" s="244"/>
      <c r="AZ23" s="342">
        <v>0</v>
      </c>
      <c r="BA23" s="235"/>
      <c r="BB23" s="235"/>
      <c r="BC23" s="235"/>
      <c r="BD23" s="235"/>
      <c r="BE23" s="235"/>
      <c r="BF23" s="235"/>
      <c r="BG23" s="235"/>
      <c r="BH23" s="235"/>
      <c r="BI23" s="235"/>
      <c r="BJ23" s="235"/>
      <c r="BK23" s="236"/>
      <c r="BL23" s="236"/>
      <c r="BM23" s="236"/>
      <c r="BN23" s="236"/>
      <c r="BO23" s="236"/>
      <c r="BP23" s="236"/>
      <c r="BQ23" s="236"/>
      <c r="BR23" s="236"/>
      <c r="BT23" s="73">
        <f t="shared" si="37"/>
        <v>0</v>
      </c>
      <c r="BU23" s="96">
        <f t="shared" si="21"/>
        <v>0</v>
      </c>
      <c r="BV23" s="113">
        <f t="shared" si="22"/>
        <v>0</v>
      </c>
      <c r="BW23" s="12" t="str">
        <f t="shared" si="38"/>
        <v>Employee 14</v>
      </c>
    </row>
    <row r="24" spans="1:75" x14ac:dyDescent="0.25">
      <c r="A24" s="12" t="str">
        <f>'Payroll Data'!A20</f>
        <v>Employee 15</v>
      </c>
      <c r="B24" s="146" t="s">
        <v>217</v>
      </c>
      <c r="C24" s="9">
        <f t="shared" si="23"/>
        <v>0</v>
      </c>
      <c r="D24" s="113">
        <f t="shared" si="24"/>
        <v>0</v>
      </c>
      <c r="E24" s="251">
        <f t="shared" si="25"/>
        <v>0</v>
      </c>
      <c r="F24" s="47"/>
      <c r="G24" s="194">
        <f t="shared" si="26"/>
        <v>0</v>
      </c>
      <c r="H24" s="37">
        <f t="shared" si="27"/>
        <v>0</v>
      </c>
      <c r="I24" s="47"/>
      <c r="J24" s="81">
        <f>'Payroll Data'!E20</f>
        <v>0</v>
      </c>
      <c r="K24" s="81">
        <f>'Payroll Data'!F20</f>
        <v>0</v>
      </c>
      <c r="L24" s="81">
        <f>'Payroll Data'!G20</f>
        <v>0</v>
      </c>
      <c r="M24" s="81">
        <f>'Payroll Data'!H20</f>
        <v>0</v>
      </c>
      <c r="N24" s="81">
        <f>'Payroll Data'!I20</f>
        <v>0</v>
      </c>
      <c r="O24" s="81">
        <f>'Payroll Data'!J20</f>
        <v>0</v>
      </c>
      <c r="P24" s="81">
        <f>'Payroll Data'!K20</f>
        <v>0</v>
      </c>
      <c r="Q24" s="81">
        <f>'Payroll Data'!L20</f>
        <v>0</v>
      </c>
      <c r="R24" s="81">
        <f>'Payroll Data'!M20</f>
        <v>0</v>
      </c>
      <c r="S24" s="81">
        <f>'Payroll Data'!N20</f>
        <v>0</v>
      </c>
      <c r="T24" s="81">
        <f>'Payroll Data'!O20</f>
        <v>0</v>
      </c>
      <c r="U24" s="81">
        <f>'Payroll Data'!P20</f>
        <v>0</v>
      </c>
      <c r="V24" s="81">
        <f>'Payroll Data'!Q20</f>
        <v>0</v>
      </c>
      <c r="W24" s="30"/>
      <c r="X24" s="56">
        <f t="shared" si="3"/>
        <v>0</v>
      </c>
      <c r="Y24" s="55"/>
      <c r="Z24" s="136">
        <f t="shared" si="28"/>
        <v>0</v>
      </c>
      <c r="AA24" s="136">
        <f t="shared" si="5"/>
        <v>0</v>
      </c>
      <c r="AB24" s="67">
        <f>'Payroll Data'!C20</f>
        <v>0</v>
      </c>
      <c r="AC24" s="67">
        <f t="shared" si="29"/>
        <v>0</v>
      </c>
      <c r="AD24" s="24" t="e">
        <f t="shared" si="6"/>
        <v>#DIV/0!</v>
      </c>
      <c r="AE24" s="175"/>
      <c r="AF24" s="186">
        <v>0</v>
      </c>
      <c r="AG24" s="56">
        <f t="shared" si="7"/>
        <v>0</v>
      </c>
      <c r="AH24" s="186">
        <v>0</v>
      </c>
      <c r="AI24" s="56">
        <f t="shared" si="8"/>
        <v>0</v>
      </c>
      <c r="AJ24" s="240" t="s">
        <v>401</v>
      </c>
      <c r="AK24" s="141">
        <f t="shared" si="39"/>
        <v>0</v>
      </c>
      <c r="AL24" s="186">
        <v>0</v>
      </c>
      <c r="AM24" s="56">
        <f t="shared" si="31"/>
        <v>0</v>
      </c>
      <c r="AN24" s="175"/>
      <c r="AO24" s="245">
        <f t="shared" si="32"/>
        <v>0</v>
      </c>
      <c r="AP24" s="245">
        <f t="shared" si="33"/>
        <v>0</v>
      </c>
      <c r="AQ24" s="245">
        <f t="shared" si="34"/>
        <v>0</v>
      </c>
      <c r="AR24" s="245">
        <f t="shared" si="35"/>
        <v>0</v>
      </c>
      <c r="AS24" s="292" t="s">
        <v>421</v>
      </c>
      <c r="AT24" s="246"/>
      <c r="AU24" s="245"/>
      <c r="AV24" s="245"/>
      <c r="AW24" s="245"/>
      <c r="AX24" s="245">
        <f t="shared" si="36"/>
        <v>0</v>
      </c>
      <c r="AY24" s="244"/>
      <c r="AZ24" s="342">
        <v>0</v>
      </c>
      <c r="BA24" s="235"/>
      <c r="BB24" s="235"/>
      <c r="BC24" s="235"/>
      <c r="BD24" s="235"/>
      <c r="BE24" s="235"/>
      <c r="BF24" s="235"/>
      <c r="BG24" s="235"/>
      <c r="BH24" s="235"/>
      <c r="BI24" s="235"/>
      <c r="BJ24" s="235"/>
      <c r="BK24" s="236"/>
      <c r="BL24" s="236"/>
      <c r="BM24" s="236"/>
      <c r="BN24" s="236"/>
      <c r="BO24" s="236"/>
      <c r="BP24" s="236"/>
      <c r="BQ24" s="236"/>
      <c r="BR24" s="236"/>
      <c r="BT24" s="73">
        <f t="shared" si="37"/>
        <v>0</v>
      </c>
      <c r="BU24" s="96">
        <f t="shared" si="21"/>
        <v>0</v>
      </c>
      <c r="BV24" s="113">
        <f t="shared" si="22"/>
        <v>0</v>
      </c>
      <c r="BW24" s="12" t="str">
        <f t="shared" si="38"/>
        <v>Employee 15</v>
      </c>
    </row>
    <row r="25" spans="1:75" x14ac:dyDescent="0.25">
      <c r="A25" s="12" t="str">
        <f>'Payroll Data'!A21</f>
        <v>Employee 16</v>
      </c>
      <c r="B25" s="146" t="s">
        <v>217</v>
      </c>
      <c r="C25" s="9">
        <f t="shared" si="23"/>
        <v>0</v>
      </c>
      <c r="D25" s="113">
        <f t="shared" si="24"/>
        <v>0</v>
      </c>
      <c r="E25" s="251">
        <f t="shared" si="25"/>
        <v>0</v>
      </c>
      <c r="F25" s="47"/>
      <c r="G25" s="194">
        <f t="shared" si="26"/>
        <v>0</v>
      </c>
      <c r="H25" s="37">
        <f t="shared" si="27"/>
        <v>0</v>
      </c>
      <c r="I25" s="47"/>
      <c r="J25" s="81">
        <f>'Payroll Data'!E21</f>
        <v>0</v>
      </c>
      <c r="K25" s="81">
        <f>'Payroll Data'!F21</f>
        <v>0</v>
      </c>
      <c r="L25" s="81">
        <f>'Payroll Data'!G21</f>
        <v>0</v>
      </c>
      <c r="M25" s="81">
        <f>'Payroll Data'!H21</f>
        <v>0</v>
      </c>
      <c r="N25" s="81">
        <f>'Payroll Data'!I21</f>
        <v>0</v>
      </c>
      <c r="O25" s="81">
        <f>'Payroll Data'!J21</f>
        <v>0</v>
      </c>
      <c r="P25" s="81">
        <f>'Payroll Data'!K21</f>
        <v>0</v>
      </c>
      <c r="Q25" s="81">
        <f>'Payroll Data'!L21</f>
        <v>0</v>
      </c>
      <c r="R25" s="81">
        <f>'Payroll Data'!M21</f>
        <v>0</v>
      </c>
      <c r="S25" s="81">
        <f>'Payroll Data'!N21</f>
        <v>0</v>
      </c>
      <c r="T25" s="81">
        <f>'Payroll Data'!O21</f>
        <v>0</v>
      </c>
      <c r="U25" s="81">
        <f>'Payroll Data'!P21</f>
        <v>0</v>
      </c>
      <c r="V25" s="81">
        <f>'Payroll Data'!Q21</f>
        <v>0</v>
      </c>
      <c r="W25" s="30"/>
      <c r="X25" s="56">
        <f t="shared" si="3"/>
        <v>0</v>
      </c>
      <c r="Y25" s="55"/>
      <c r="Z25" s="136">
        <f t="shared" si="28"/>
        <v>0</v>
      </c>
      <c r="AA25" s="136">
        <f t="shared" si="5"/>
        <v>0</v>
      </c>
      <c r="AB25" s="67">
        <f>'Payroll Data'!C21</f>
        <v>0</v>
      </c>
      <c r="AC25" s="67">
        <f t="shared" si="29"/>
        <v>0</v>
      </c>
      <c r="AD25" s="24" t="e">
        <f t="shared" si="6"/>
        <v>#DIV/0!</v>
      </c>
      <c r="AE25" s="175"/>
      <c r="AF25" s="186">
        <v>0</v>
      </c>
      <c r="AG25" s="56">
        <f t="shared" si="7"/>
        <v>0</v>
      </c>
      <c r="AH25" s="186">
        <v>0</v>
      </c>
      <c r="AI25" s="56">
        <f t="shared" si="8"/>
        <v>0</v>
      </c>
      <c r="AJ25" s="240" t="s">
        <v>401</v>
      </c>
      <c r="AK25" s="141">
        <f t="shared" si="39"/>
        <v>0</v>
      </c>
      <c r="AL25" s="186">
        <v>0</v>
      </c>
      <c r="AM25" s="56">
        <f t="shared" si="31"/>
        <v>0</v>
      </c>
      <c r="AN25" s="175"/>
      <c r="AO25" s="245">
        <f t="shared" si="32"/>
        <v>0</v>
      </c>
      <c r="AP25" s="245">
        <f t="shared" si="33"/>
        <v>0</v>
      </c>
      <c r="AQ25" s="245">
        <f t="shared" si="34"/>
        <v>0</v>
      </c>
      <c r="AR25" s="245">
        <f t="shared" si="35"/>
        <v>0</v>
      </c>
      <c r="AS25" s="292" t="s">
        <v>421</v>
      </c>
      <c r="AT25" s="246"/>
      <c r="AU25" s="245"/>
      <c r="AV25" s="245"/>
      <c r="AW25" s="245"/>
      <c r="AX25" s="245">
        <f t="shared" si="36"/>
        <v>0</v>
      </c>
      <c r="AY25" s="244"/>
      <c r="AZ25" s="342">
        <v>0</v>
      </c>
      <c r="BA25" s="235"/>
      <c r="BB25" s="235"/>
      <c r="BC25" s="235"/>
      <c r="BD25" s="235"/>
      <c r="BE25" s="235"/>
      <c r="BF25" s="235"/>
      <c r="BG25" s="235"/>
      <c r="BH25" s="235"/>
      <c r="BI25" s="235"/>
      <c r="BJ25" s="235"/>
      <c r="BK25" s="236"/>
      <c r="BL25" s="236"/>
      <c r="BM25" s="236"/>
      <c r="BN25" s="236"/>
      <c r="BO25" s="236"/>
      <c r="BP25" s="236"/>
      <c r="BQ25" s="236"/>
      <c r="BR25" s="236"/>
      <c r="BT25" s="73">
        <f t="shared" si="37"/>
        <v>0</v>
      </c>
      <c r="BU25" s="96">
        <f t="shared" si="21"/>
        <v>0</v>
      </c>
      <c r="BV25" s="113">
        <f t="shared" si="22"/>
        <v>0</v>
      </c>
      <c r="BW25" s="12" t="str">
        <f t="shared" si="38"/>
        <v>Employee 16</v>
      </c>
    </row>
    <row r="26" spans="1:75" x14ac:dyDescent="0.25">
      <c r="A26" s="12" t="str">
        <f>'Payroll Data'!A22</f>
        <v>Employee 17</v>
      </c>
      <c r="B26" s="146" t="s">
        <v>217</v>
      </c>
      <c r="C26" s="9">
        <f t="shared" si="23"/>
        <v>0</v>
      </c>
      <c r="D26" s="113">
        <f t="shared" si="24"/>
        <v>0</v>
      </c>
      <c r="E26" s="251">
        <f t="shared" si="25"/>
        <v>0</v>
      </c>
      <c r="F26" s="47"/>
      <c r="G26" s="194">
        <f t="shared" si="26"/>
        <v>0</v>
      </c>
      <c r="H26" s="37">
        <f t="shared" si="27"/>
        <v>0</v>
      </c>
      <c r="I26" s="47"/>
      <c r="J26" s="81">
        <f>'Payroll Data'!E22</f>
        <v>0</v>
      </c>
      <c r="K26" s="81">
        <f>'Payroll Data'!F22</f>
        <v>0</v>
      </c>
      <c r="L26" s="81">
        <f>'Payroll Data'!G22</f>
        <v>0</v>
      </c>
      <c r="M26" s="81">
        <f>'Payroll Data'!H22</f>
        <v>0</v>
      </c>
      <c r="N26" s="81">
        <f>'Payroll Data'!I22</f>
        <v>0</v>
      </c>
      <c r="O26" s="81">
        <f>'Payroll Data'!J22</f>
        <v>0</v>
      </c>
      <c r="P26" s="81">
        <f>'Payroll Data'!K22</f>
        <v>0</v>
      </c>
      <c r="Q26" s="81">
        <f>'Payroll Data'!L22</f>
        <v>0</v>
      </c>
      <c r="R26" s="81">
        <f>'Payroll Data'!M22</f>
        <v>0</v>
      </c>
      <c r="S26" s="81">
        <f>'Payroll Data'!N22</f>
        <v>0</v>
      </c>
      <c r="T26" s="81">
        <f>'Payroll Data'!O22</f>
        <v>0</v>
      </c>
      <c r="U26" s="81">
        <f>'Payroll Data'!P22</f>
        <v>0</v>
      </c>
      <c r="V26" s="81">
        <f>'Payroll Data'!Q22</f>
        <v>0</v>
      </c>
      <c r="W26" s="30"/>
      <c r="X26" s="56">
        <f t="shared" si="3"/>
        <v>0</v>
      </c>
      <c r="Y26" s="55"/>
      <c r="Z26" s="136">
        <f t="shared" si="28"/>
        <v>0</v>
      </c>
      <c r="AA26" s="136">
        <f t="shared" si="5"/>
        <v>0</v>
      </c>
      <c r="AB26" s="67">
        <f>'Payroll Data'!C22</f>
        <v>0</v>
      </c>
      <c r="AC26" s="67">
        <f t="shared" si="29"/>
        <v>0</v>
      </c>
      <c r="AD26" s="24" t="e">
        <f t="shared" si="6"/>
        <v>#DIV/0!</v>
      </c>
      <c r="AE26" s="175"/>
      <c r="AF26" s="186">
        <v>0</v>
      </c>
      <c r="AG26" s="56">
        <f t="shared" si="7"/>
        <v>0</v>
      </c>
      <c r="AH26" s="186">
        <v>0</v>
      </c>
      <c r="AI26" s="56">
        <f t="shared" si="8"/>
        <v>0</v>
      </c>
      <c r="AJ26" s="240" t="s">
        <v>401</v>
      </c>
      <c r="AK26" s="141">
        <f t="shared" si="39"/>
        <v>0</v>
      </c>
      <c r="AL26" s="186">
        <v>0</v>
      </c>
      <c r="AM26" s="56">
        <f t="shared" si="31"/>
        <v>0</v>
      </c>
      <c r="AN26" s="175"/>
      <c r="AO26" s="245">
        <f t="shared" si="32"/>
        <v>0</v>
      </c>
      <c r="AP26" s="245">
        <f t="shared" si="33"/>
        <v>0</v>
      </c>
      <c r="AQ26" s="245">
        <f t="shared" si="34"/>
        <v>0</v>
      </c>
      <c r="AR26" s="245">
        <f t="shared" si="35"/>
        <v>0</v>
      </c>
      <c r="AS26" s="292" t="s">
        <v>421</v>
      </c>
      <c r="AT26" s="246"/>
      <c r="AU26" s="245"/>
      <c r="AV26" s="245"/>
      <c r="AW26" s="245"/>
      <c r="AX26" s="245">
        <f t="shared" si="36"/>
        <v>0</v>
      </c>
      <c r="AY26" s="244"/>
      <c r="AZ26" s="342">
        <v>0</v>
      </c>
      <c r="BA26" s="235"/>
      <c r="BB26" s="235"/>
      <c r="BC26" s="235"/>
      <c r="BD26" s="235"/>
      <c r="BE26" s="235"/>
      <c r="BF26" s="235"/>
      <c r="BG26" s="235"/>
      <c r="BH26" s="235"/>
      <c r="BI26" s="235"/>
      <c r="BJ26" s="235"/>
      <c r="BK26" s="236"/>
      <c r="BL26" s="236"/>
      <c r="BM26" s="236"/>
      <c r="BN26" s="236"/>
      <c r="BO26" s="236"/>
      <c r="BP26" s="236"/>
      <c r="BQ26" s="236"/>
      <c r="BR26" s="236"/>
      <c r="BT26" s="73">
        <f t="shared" si="37"/>
        <v>0</v>
      </c>
      <c r="BU26" s="96">
        <f t="shared" si="21"/>
        <v>0</v>
      </c>
      <c r="BV26" s="113">
        <f t="shared" si="22"/>
        <v>0</v>
      </c>
      <c r="BW26" s="12" t="str">
        <f t="shared" si="38"/>
        <v>Employee 17</v>
      </c>
    </row>
    <row r="27" spans="1:75" x14ac:dyDescent="0.25">
      <c r="A27" s="12" t="str">
        <f>'Payroll Data'!A23</f>
        <v>Employee 18</v>
      </c>
      <c r="B27" s="146" t="s">
        <v>217</v>
      </c>
      <c r="C27" s="9">
        <f t="shared" si="23"/>
        <v>0</v>
      </c>
      <c r="D27" s="113">
        <f t="shared" si="24"/>
        <v>0</v>
      </c>
      <c r="E27" s="251">
        <f t="shared" si="25"/>
        <v>0</v>
      </c>
      <c r="F27" s="47"/>
      <c r="G27" s="194">
        <f t="shared" si="26"/>
        <v>0</v>
      </c>
      <c r="H27" s="37">
        <f t="shared" si="27"/>
        <v>0</v>
      </c>
      <c r="I27" s="47"/>
      <c r="J27" s="81">
        <f>'Payroll Data'!E23</f>
        <v>0</v>
      </c>
      <c r="K27" s="81">
        <f>'Payroll Data'!F23</f>
        <v>0</v>
      </c>
      <c r="L27" s="81">
        <f>'Payroll Data'!G23</f>
        <v>0</v>
      </c>
      <c r="M27" s="81">
        <f>'Payroll Data'!H23</f>
        <v>0</v>
      </c>
      <c r="N27" s="81">
        <f>'Payroll Data'!I23</f>
        <v>0</v>
      </c>
      <c r="O27" s="81">
        <f>'Payroll Data'!J23</f>
        <v>0</v>
      </c>
      <c r="P27" s="81">
        <f>'Payroll Data'!K23</f>
        <v>0</v>
      </c>
      <c r="Q27" s="81">
        <f>'Payroll Data'!L23</f>
        <v>0</v>
      </c>
      <c r="R27" s="81">
        <f>'Payroll Data'!M23</f>
        <v>0</v>
      </c>
      <c r="S27" s="81">
        <f>'Payroll Data'!N23</f>
        <v>0</v>
      </c>
      <c r="T27" s="81">
        <f>'Payroll Data'!O23</f>
        <v>0</v>
      </c>
      <c r="U27" s="81">
        <f>'Payroll Data'!P23</f>
        <v>0</v>
      </c>
      <c r="V27" s="81">
        <f>'Payroll Data'!Q23</f>
        <v>0</v>
      </c>
      <c r="W27" s="30"/>
      <c r="X27" s="56">
        <f t="shared" si="3"/>
        <v>0</v>
      </c>
      <c r="Y27" s="55"/>
      <c r="Z27" s="136">
        <f t="shared" si="28"/>
        <v>0</v>
      </c>
      <c r="AA27" s="136">
        <f t="shared" si="5"/>
        <v>0</v>
      </c>
      <c r="AB27" s="67">
        <f>'Payroll Data'!C23</f>
        <v>0</v>
      </c>
      <c r="AC27" s="67">
        <f t="shared" si="29"/>
        <v>0</v>
      </c>
      <c r="AD27" s="24" t="e">
        <f t="shared" si="6"/>
        <v>#DIV/0!</v>
      </c>
      <c r="AE27" s="175"/>
      <c r="AF27" s="186">
        <v>0</v>
      </c>
      <c r="AG27" s="56">
        <f t="shared" si="7"/>
        <v>0</v>
      </c>
      <c r="AH27" s="186">
        <v>0</v>
      </c>
      <c r="AI27" s="56">
        <f t="shared" si="8"/>
        <v>0</v>
      </c>
      <c r="AJ27" s="240" t="s">
        <v>401</v>
      </c>
      <c r="AK27" s="141">
        <f t="shared" si="39"/>
        <v>0</v>
      </c>
      <c r="AL27" s="186">
        <v>0</v>
      </c>
      <c r="AM27" s="56">
        <f t="shared" si="31"/>
        <v>0</v>
      </c>
      <c r="AN27" s="175"/>
      <c r="AO27" s="245">
        <f t="shared" si="32"/>
        <v>0</v>
      </c>
      <c r="AP27" s="245">
        <f t="shared" si="33"/>
        <v>0</v>
      </c>
      <c r="AQ27" s="245">
        <f t="shared" si="34"/>
        <v>0</v>
      </c>
      <c r="AR27" s="245">
        <f t="shared" si="35"/>
        <v>0</v>
      </c>
      <c r="AS27" s="292" t="s">
        <v>421</v>
      </c>
      <c r="AT27" s="246"/>
      <c r="AU27" s="245"/>
      <c r="AV27" s="245"/>
      <c r="AW27" s="245"/>
      <c r="AX27" s="245">
        <f t="shared" si="36"/>
        <v>0</v>
      </c>
      <c r="AY27" s="244"/>
      <c r="AZ27" s="342">
        <v>0</v>
      </c>
      <c r="BA27" s="235"/>
      <c r="BB27" s="235"/>
      <c r="BC27" s="235"/>
      <c r="BD27" s="235"/>
      <c r="BE27" s="235"/>
      <c r="BF27" s="235"/>
      <c r="BG27" s="235"/>
      <c r="BH27" s="235"/>
      <c r="BI27" s="235"/>
      <c r="BJ27" s="235"/>
      <c r="BK27" s="236"/>
      <c r="BL27" s="236"/>
      <c r="BM27" s="236"/>
      <c r="BN27" s="236"/>
      <c r="BO27" s="236"/>
      <c r="BP27" s="236"/>
      <c r="BQ27" s="236"/>
      <c r="BR27" s="236"/>
      <c r="BT27" s="73">
        <f t="shared" si="37"/>
        <v>0</v>
      </c>
      <c r="BU27" s="96">
        <f t="shared" si="21"/>
        <v>0</v>
      </c>
      <c r="BV27" s="113">
        <f t="shared" si="22"/>
        <v>0</v>
      </c>
      <c r="BW27" s="12" t="str">
        <f t="shared" si="38"/>
        <v>Employee 18</v>
      </c>
    </row>
    <row r="28" spans="1:75" x14ac:dyDescent="0.25">
      <c r="A28" s="12" t="str">
        <f>'Payroll Data'!A24</f>
        <v>Employee 19</v>
      </c>
      <c r="B28" s="146" t="s">
        <v>217</v>
      </c>
      <c r="C28" s="9">
        <f t="shared" si="23"/>
        <v>0</v>
      </c>
      <c r="D28" s="113">
        <f t="shared" si="24"/>
        <v>0</v>
      </c>
      <c r="E28" s="251">
        <f t="shared" si="25"/>
        <v>0</v>
      </c>
      <c r="F28" s="47"/>
      <c r="G28" s="194">
        <f t="shared" si="26"/>
        <v>0</v>
      </c>
      <c r="H28" s="37">
        <f t="shared" si="27"/>
        <v>0</v>
      </c>
      <c r="I28" s="47"/>
      <c r="J28" s="81">
        <f>'Payroll Data'!E24</f>
        <v>0</v>
      </c>
      <c r="K28" s="81">
        <f>'Payroll Data'!F24</f>
        <v>0</v>
      </c>
      <c r="L28" s="81">
        <f>'Payroll Data'!G24</f>
        <v>0</v>
      </c>
      <c r="M28" s="81">
        <f>'Payroll Data'!H24</f>
        <v>0</v>
      </c>
      <c r="N28" s="81">
        <f>'Payroll Data'!I24</f>
        <v>0</v>
      </c>
      <c r="O28" s="81">
        <f>'Payroll Data'!J24</f>
        <v>0</v>
      </c>
      <c r="P28" s="81">
        <f>'Payroll Data'!K24</f>
        <v>0</v>
      </c>
      <c r="Q28" s="81">
        <f>'Payroll Data'!L24</f>
        <v>0</v>
      </c>
      <c r="R28" s="81">
        <f>'Payroll Data'!M24</f>
        <v>0</v>
      </c>
      <c r="S28" s="81">
        <f>'Payroll Data'!N24</f>
        <v>0</v>
      </c>
      <c r="T28" s="81">
        <f>'Payroll Data'!O24</f>
        <v>0</v>
      </c>
      <c r="U28" s="81">
        <f>'Payroll Data'!P24</f>
        <v>0</v>
      </c>
      <c r="V28" s="81">
        <f>'Payroll Data'!Q24</f>
        <v>0</v>
      </c>
      <c r="W28" s="30"/>
      <c r="X28" s="56">
        <f t="shared" si="3"/>
        <v>0</v>
      </c>
      <c r="Y28" s="55"/>
      <c r="Z28" s="136">
        <f t="shared" si="28"/>
        <v>0</v>
      </c>
      <c r="AA28" s="136">
        <f t="shared" si="5"/>
        <v>0</v>
      </c>
      <c r="AB28" s="67">
        <f>'Payroll Data'!C24</f>
        <v>0</v>
      </c>
      <c r="AC28" s="67">
        <f t="shared" si="29"/>
        <v>0</v>
      </c>
      <c r="AD28" s="24" t="e">
        <f t="shared" si="6"/>
        <v>#DIV/0!</v>
      </c>
      <c r="AE28" s="175"/>
      <c r="AF28" s="186">
        <v>0</v>
      </c>
      <c r="AG28" s="56">
        <f t="shared" si="7"/>
        <v>0</v>
      </c>
      <c r="AH28" s="186">
        <v>0</v>
      </c>
      <c r="AI28" s="56">
        <f t="shared" si="8"/>
        <v>0</v>
      </c>
      <c r="AJ28" s="240" t="s">
        <v>401</v>
      </c>
      <c r="AK28" s="141">
        <f t="shared" si="39"/>
        <v>0</v>
      </c>
      <c r="AL28" s="186">
        <v>0</v>
      </c>
      <c r="AM28" s="56">
        <f t="shared" si="31"/>
        <v>0</v>
      </c>
      <c r="AN28" s="175"/>
      <c r="AO28" s="245">
        <f t="shared" si="32"/>
        <v>0</v>
      </c>
      <c r="AP28" s="245">
        <f t="shared" si="33"/>
        <v>0</v>
      </c>
      <c r="AQ28" s="245">
        <f t="shared" si="34"/>
        <v>0</v>
      </c>
      <c r="AR28" s="245">
        <f t="shared" si="35"/>
        <v>0</v>
      </c>
      <c r="AS28" s="292" t="s">
        <v>421</v>
      </c>
      <c r="AT28" s="246"/>
      <c r="AU28" s="245"/>
      <c r="AV28" s="245"/>
      <c r="AW28" s="245"/>
      <c r="AX28" s="245">
        <f t="shared" si="36"/>
        <v>0</v>
      </c>
      <c r="AY28" s="244"/>
      <c r="AZ28" s="342">
        <v>0</v>
      </c>
      <c r="BA28" s="235"/>
      <c r="BB28" s="235"/>
      <c r="BC28" s="235"/>
      <c r="BD28" s="235"/>
      <c r="BE28" s="235"/>
      <c r="BF28" s="235"/>
      <c r="BG28" s="235"/>
      <c r="BH28" s="235"/>
      <c r="BI28" s="235"/>
      <c r="BJ28" s="235"/>
      <c r="BK28" s="236"/>
      <c r="BL28" s="236"/>
      <c r="BM28" s="236"/>
      <c r="BN28" s="236"/>
      <c r="BO28" s="236"/>
      <c r="BP28" s="236"/>
      <c r="BQ28" s="236"/>
      <c r="BR28" s="236"/>
      <c r="BT28" s="73">
        <f t="shared" si="37"/>
        <v>0</v>
      </c>
      <c r="BU28" s="96">
        <f t="shared" si="21"/>
        <v>0</v>
      </c>
      <c r="BV28" s="113">
        <f t="shared" si="22"/>
        <v>0</v>
      </c>
      <c r="BW28" s="12" t="str">
        <f t="shared" si="38"/>
        <v>Employee 19</v>
      </c>
    </row>
    <row r="29" spans="1:75" x14ac:dyDescent="0.25">
      <c r="A29" s="12" t="str">
        <f>'Payroll Data'!A25</f>
        <v>Employee 20</v>
      </c>
      <c r="B29" s="146" t="s">
        <v>217</v>
      </c>
      <c r="C29" s="9">
        <f t="shared" si="23"/>
        <v>0</v>
      </c>
      <c r="D29" s="113">
        <f t="shared" si="24"/>
        <v>0</v>
      </c>
      <c r="E29" s="251">
        <f t="shared" si="25"/>
        <v>0</v>
      </c>
      <c r="F29" s="47"/>
      <c r="G29" s="194">
        <f t="shared" si="26"/>
        <v>0</v>
      </c>
      <c r="H29" s="37">
        <f t="shared" si="27"/>
        <v>0</v>
      </c>
      <c r="I29" s="47"/>
      <c r="J29" s="81">
        <f>'Payroll Data'!E25</f>
        <v>0</v>
      </c>
      <c r="K29" s="81">
        <f>'Payroll Data'!F25</f>
        <v>0</v>
      </c>
      <c r="L29" s="81">
        <f>'Payroll Data'!G25</f>
        <v>0</v>
      </c>
      <c r="M29" s="81">
        <f>'Payroll Data'!H25</f>
        <v>0</v>
      </c>
      <c r="N29" s="81">
        <f>'Payroll Data'!I25</f>
        <v>0</v>
      </c>
      <c r="O29" s="81">
        <f>'Payroll Data'!J25</f>
        <v>0</v>
      </c>
      <c r="P29" s="81">
        <f>'Payroll Data'!K25</f>
        <v>0</v>
      </c>
      <c r="Q29" s="81">
        <f>'Payroll Data'!L25</f>
        <v>0</v>
      </c>
      <c r="R29" s="81">
        <f>'Payroll Data'!M25</f>
        <v>0</v>
      </c>
      <c r="S29" s="81">
        <f>'Payroll Data'!N25</f>
        <v>0</v>
      </c>
      <c r="T29" s="81">
        <f>'Payroll Data'!O25</f>
        <v>0</v>
      </c>
      <c r="U29" s="81">
        <f>'Payroll Data'!P25</f>
        <v>0</v>
      </c>
      <c r="V29" s="81">
        <f>'Payroll Data'!Q25</f>
        <v>0</v>
      </c>
      <c r="W29" s="30"/>
      <c r="X29" s="56">
        <f t="shared" si="3"/>
        <v>0</v>
      </c>
      <c r="Y29" s="55"/>
      <c r="Z29" s="136">
        <f t="shared" si="28"/>
        <v>0</v>
      </c>
      <c r="AA29" s="136">
        <f t="shared" si="5"/>
        <v>0</v>
      </c>
      <c r="AB29" s="67">
        <f>'Payroll Data'!C25</f>
        <v>0</v>
      </c>
      <c r="AC29" s="67">
        <f t="shared" si="29"/>
        <v>0</v>
      </c>
      <c r="AD29" s="24" t="e">
        <f t="shared" si="6"/>
        <v>#DIV/0!</v>
      </c>
      <c r="AE29" s="175"/>
      <c r="AF29" s="186">
        <v>0</v>
      </c>
      <c r="AG29" s="56">
        <f t="shared" si="7"/>
        <v>0</v>
      </c>
      <c r="AH29" s="186">
        <v>0</v>
      </c>
      <c r="AI29" s="56">
        <f t="shared" si="8"/>
        <v>0</v>
      </c>
      <c r="AJ29" s="240" t="s">
        <v>401</v>
      </c>
      <c r="AK29" s="141">
        <f t="shared" si="39"/>
        <v>0</v>
      </c>
      <c r="AL29" s="186">
        <v>0</v>
      </c>
      <c r="AM29" s="56">
        <f t="shared" si="31"/>
        <v>0</v>
      </c>
      <c r="AN29" s="175"/>
      <c r="AO29" s="245">
        <f t="shared" si="32"/>
        <v>0</v>
      </c>
      <c r="AP29" s="245">
        <f t="shared" si="33"/>
        <v>0</v>
      </c>
      <c r="AQ29" s="245">
        <f t="shared" si="34"/>
        <v>0</v>
      </c>
      <c r="AR29" s="245">
        <f t="shared" si="35"/>
        <v>0</v>
      </c>
      <c r="AS29" s="292" t="s">
        <v>421</v>
      </c>
      <c r="AT29" s="246"/>
      <c r="AU29" s="245"/>
      <c r="AV29" s="245"/>
      <c r="AW29" s="245"/>
      <c r="AX29" s="245">
        <f t="shared" si="36"/>
        <v>0</v>
      </c>
      <c r="AY29" s="244"/>
      <c r="AZ29" s="342">
        <v>0</v>
      </c>
      <c r="BA29" s="235"/>
      <c r="BB29" s="235"/>
      <c r="BC29" s="235"/>
      <c r="BD29" s="235"/>
      <c r="BE29" s="235"/>
      <c r="BF29" s="235"/>
      <c r="BG29" s="235"/>
      <c r="BH29" s="235"/>
      <c r="BI29" s="235"/>
      <c r="BJ29" s="235"/>
      <c r="BK29" s="236"/>
      <c r="BL29" s="236"/>
      <c r="BM29" s="236"/>
      <c r="BN29" s="236"/>
      <c r="BO29" s="236"/>
      <c r="BP29" s="236"/>
      <c r="BQ29" s="236"/>
      <c r="BR29" s="236"/>
      <c r="BT29" s="73">
        <f t="shared" si="37"/>
        <v>0</v>
      </c>
      <c r="BU29" s="96">
        <f t="shared" si="21"/>
        <v>0</v>
      </c>
      <c r="BV29" s="113">
        <f t="shared" si="22"/>
        <v>0</v>
      </c>
      <c r="BW29" s="12" t="str">
        <f t="shared" si="38"/>
        <v>Employee 20</v>
      </c>
    </row>
    <row r="30" spans="1:75" x14ac:dyDescent="0.25">
      <c r="A30" s="12" t="str">
        <f>'Payroll Data'!A26</f>
        <v>Employee 21</v>
      </c>
      <c r="B30" s="146" t="s">
        <v>217</v>
      </c>
      <c r="C30" s="9">
        <f t="shared" si="23"/>
        <v>0</v>
      </c>
      <c r="D30" s="113">
        <f t="shared" si="24"/>
        <v>0</v>
      </c>
      <c r="E30" s="251">
        <f t="shared" si="25"/>
        <v>0</v>
      </c>
      <c r="F30" s="47"/>
      <c r="G30" s="194">
        <f t="shared" si="26"/>
        <v>0</v>
      </c>
      <c r="H30" s="37">
        <f t="shared" si="27"/>
        <v>0</v>
      </c>
      <c r="I30" s="47"/>
      <c r="J30" s="81">
        <f>'Payroll Data'!E26</f>
        <v>0</v>
      </c>
      <c r="K30" s="81">
        <f>'Payroll Data'!F26</f>
        <v>0</v>
      </c>
      <c r="L30" s="81">
        <f>'Payroll Data'!G26</f>
        <v>0</v>
      </c>
      <c r="M30" s="81">
        <f>'Payroll Data'!H26</f>
        <v>0</v>
      </c>
      <c r="N30" s="81">
        <f>'Payroll Data'!I26</f>
        <v>0</v>
      </c>
      <c r="O30" s="81">
        <f>'Payroll Data'!J26</f>
        <v>0</v>
      </c>
      <c r="P30" s="81">
        <f>'Payroll Data'!K26</f>
        <v>0</v>
      </c>
      <c r="Q30" s="81">
        <f>'Payroll Data'!L26</f>
        <v>0</v>
      </c>
      <c r="R30" s="81">
        <f>'Payroll Data'!M26</f>
        <v>0</v>
      </c>
      <c r="S30" s="81">
        <f>'Payroll Data'!N26</f>
        <v>0</v>
      </c>
      <c r="T30" s="81">
        <f>'Payroll Data'!O26</f>
        <v>0</v>
      </c>
      <c r="U30" s="81">
        <f>'Payroll Data'!P26</f>
        <v>0</v>
      </c>
      <c r="V30" s="81">
        <f>'Payroll Data'!Q26</f>
        <v>0</v>
      </c>
      <c r="W30" s="30"/>
      <c r="X30" s="56">
        <f t="shared" si="3"/>
        <v>0</v>
      </c>
      <c r="Y30" s="55"/>
      <c r="Z30" s="136">
        <f t="shared" si="28"/>
        <v>0</v>
      </c>
      <c r="AA30" s="136">
        <f t="shared" si="5"/>
        <v>0</v>
      </c>
      <c r="AB30" s="67">
        <f>'Payroll Data'!C26</f>
        <v>0</v>
      </c>
      <c r="AC30" s="67">
        <f t="shared" si="29"/>
        <v>0</v>
      </c>
      <c r="AD30" s="24" t="e">
        <f t="shared" si="6"/>
        <v>#DIV/0!</v>
      </c>
      <c r="AE30" s="175"/>
      <c r="AF30" s="186">
        <v>0</v>
      </c>
      <c r="AG30" s="56">
        <f t="shared" si="7"/>
        <v>0</v>
      </c>
      <c r="AH30" s="186">
        <v>0</v>
      </c>
      <c r="AI30" s="56">
        <f t="shared" si="8"/>
        <v>0</v>
      </c>
      <c r="AJ30" s="240" t="s">
        <v>401</v>
      </c>
      <c r="AK30" s="141">
        <f t="shared" si="39"/>
        <v>0</v>
      </c>
      <c r="AL30" s="186">
        <v>0</v>
      </c>
      <c r="AM30" s="56">
        <f t="shared" si="31"/>
        <v>0</v>
      </c>
      <c r="AN30" s="175"/>
      <c r="AO30" s="245">
        <f t="shared" si="32"/>
        <v>0</v>
      </c>
      <c r="AP30" s="245">
        <f t="shared" si="33"/>
        <v>0</v>
      </c>
      <c r="AQ30" s="245">
        <f t="shared" si="34"/>
        <v>0</v>
      </c>
      <c r="AR30" s="245">
        <f t="shared" si="35"/>
        <v>0</v>
      </c>
      <c r="AS30" s="292" t="s">
        <v>421</v>
      </c>
      <c r="AT30" s="246"/>
      <c r="AU30" s="245"/>
      <c r="AV30" s="245"/>
      <c r="AW30" s="245"/>
      <c r="AX30" s="245">
        <f t="shared" si="36"/>
        <v>0</v>
      </c>
      <c r="AY30" s="244"/>
      <c r="AZ30" s="342">
        <v>0</v>
      </c>
      <c r="BA30" s="235"/>
      <c r="BB30" s="235"/>
      <c r="BC30" s="235"/>
      <c r="BD30" s="235"/>
      <c r="BE30" s="235"/>
      <c r="BF30" s="235"/>
      <c r="BG30" s="235"/>
      <c r="BH30" s="235"/>
      <c r="BI30" s="235"/>
      <c r="BJ30" s="235"/>
      <c r="BK30" s="236"/>
      <c r="BL30" s="236"/>
      <c r="BM30" s="236"/>
      <c r="BN30" s="236"/>
      <c r="BO30" s="236"/>
      <c r="BP30" s="236"/>
      <c r="BQ30" s="236"/>
      <c r="BR30" s="236"/>
      <c r="BT30" s="73">
        <f t="shared" si="37"/>
        <v>0</v>
      </c>
      <c r="BU30" s="96">
        <f t="shared" si="21"/>
        <v>0</v>
      </c>
      <c r="BV30" s="113">
        <f t="shared" si="22"/>
        <v>0</v>
      </c>
      <c r="BW30" s="12" t="str">
        <f t="shared" si="38"/>
        <v>Employee 21</v>
      </c>
    </row>
    <row r="31" spans="1:75" x14ac:dyDescent="0.25">
      <c r="A31" s="12" t="str">
        <f>'Payroll Data'!A27</f>
        <v>Employee 22</v>
      </c>
      <c r="B31" s="146" t="s">
        <v>217</v>
      </c>
      <c r="C31" s="9">
        <f t="shared" si="23"/>
        <v>0</v>
      </c>
      <c r="D31" s="113">
        <f t="shared" si="24"/>
        <v>0</v>
      </c>
      <c r="E31" s="251">
        <f t="shared" si="25"/>
        <v>0</v>
      </c>
      <c r="F31" s="47"/>
      <c r="G31" s="194">
        <f t="shared" si="26"/>
        <v>0</v>
      </c>
      <c r="H31" s="37">
        <f t="shared" si="27"/>
        <v>0</v>
      </c>
      <c r="I31" s="47"/>
      <c r="J31" s="81">
        <f>'Payroll Data'!E27</f>
        <v>0</v>
      </c>
      <c r="K31" s="81">
        <f>'Payroll Data'!F27</f>
        <v>0</v>
      </c>
      <c r="L31" s="81">
        <f>'Payroll Data'!G27</f>
        <v>0</v>
      </c>
      <c r="M31" s="81">
        <f>'Payroll Data'!H27</f>
        <v>0</v>
      </c>
      <c r="N31" s="81">
        <f>'Payroll Data'!I27</f>
        <v>0</v>
      </c>
      <c r="O31" s="81">
        <f>'Payroll Data'!J27</f>
        <v>0</v>
      </c>
      <c r="P31" s="81">
        <f>'Payroll Data'!K27</f>
        <v>0</v>
      </c>
      <c r="Q31" s="81">
        <f>'Payroll Data'!L27</f>
        <v>0</v>
      </c>
      <c r="R31" s="81">
        <f>'Payroll Data'!M27</f>
        <v>0</v>
      </c>
      <c r="S31" s="81">
        <f>'Payroll Data'!N27</f>
        <v>0</v>
      </c>
      <c r="T31" s="81">
        <f>'Payroll Data'!O27</f>
        <v>0</v>
      </c>
      <c r="U31" s="81">
        <f>'Payroll Data'!P27</f>
        <v>0</v>
      </c>
      <c r="V31" s="81">
        <f>'Payroll Data'!Q27</f>
        <v>0</v>
      </c>
      <c r="W31" s="30"/>
      <c r="X31" s="56">
        <f t="shared" si="3"/>
        <v>0</v>
      </c>
      <c r="Y31" s="55"/>
      <c r="Z31" s="136">
        <f t="shared" si="28"/>
        <v>0</v>
      </c>
      <c r="AA31" s="136">
        <f t="shared" si="5"/>
        <v>0</v>
      </c>
      <c r="AB31" s="67">
        <f>'Payroll Data'!C27</f>
        <v>0</v>
      </c>
      <c r="AC31" s="67">
        <f t="shared" si="29"/>
        <v>0</v>
      </c>
      <c r="AD31" s="24" t="e">
        <f t="shared" si="6"/>
        <v>#DIV/0!</v>
      </c>
      <c r="AE31" s="175"/>
      <c r="AF31" s="186">
        <v>0</v>
      </c>
      <c r="AG31" s="56">
        <f t="shared" si="7"/>
        <v>0</v>
      </c>
      <c r="AH31" s="186">
        <v>0</v>
      </c>
      <c r="AI31" s="56">
        <f t="shared" si="8"/>
        <v>0</v>
      </c>
      <c r="AJ31" s="240" t="s">
        <v>401</v>
      </c>
      <c r="AK31" s="141">
        <f t="shared" si="39"/>
        <v>0</v>
      </c>
      <c r="AL31" s="186">
        <v>0</v>
      </c>
      <c r="AM31" s="56">
        <f t="shared" si="31"/>
        <v>0</v>
      </c>
      <c r="AN31" s="175"/>
      <c r="AO31" s="245">
        <f t="shared" si="32"/>
        <v>0</v>
      </c>
      <c r="AP31" s="245">
        <f t="shared" si="33"/>
        <v>0</v>
      </c>
      <c r="AQ31" s="245">
        <f t="shared" si="34"/>
        <v>0</v>
      </c>
      <c r="AR31" s="245">
        <f t="shared" si="35"/>
        <v>0</v>
      </c>
      <c r="AS31" s="292" t="s">
        <v>421</v>
      </c>
      <c r="AT31" s="246"/>
      <c r="AU31" s="245"/>
      <c r="AV31" s="245"/>
      <c r="AW31" s="245"/>
      <c r="AX31" s="245">
        <f t="shared" si="36"/>
        <v>0</v>
      </c>
      <c r="AY31" s="244"/>
      <c r="AZ31" s="342">
        <v>0</v>
      </c>
      <c r="BA31" s="235"/>
      <c r="BB31" s="235"/>
      <c r="BC31" s="235"/>
      <c r="BD31" s="235"/>
      <c r="BE31" s="235"/>
      <c r="BF31" s="235"/>
      <c r="BG31" s="235"/>
      <c r="BH31" s="235"/>
      <c r="BI31" s="235"/>
      <c r="BJ31" s="235"/>
      <c r="BK31" s="236"/>
      <c r="BL31" s="236"/>
      <c r="BM31" s="236"/>
      <c r="BN31" s="236"/>
      <c r="BO31" s="236"/>
      <c r="BP31" s="236"/>
      <c r="BQ31" s="236"/>
      <c r="BR31" s="236"/>
      <c r="BT31" s="73">
        <f t="shared" si="37"/>
        <v>0</v>
      </c>
      <c r="BU31" s="96">
        <f t="shared" si="21"/>
        <v>0</v>
      </c>
      <c r="BV31" s="113">
        <f t="shared" si="22"/>
        <v>0</v>
      </c>
      <c r="BW31" s="12" t="str">
        <f t="shared" si="38"/>
        <v>Employee 22</v>
      </c>
    </row>
    <row r="32" spans="1:75" x14ac:dyDescent="0.25">
      <c r="A32" s="12" t="str">
        <f>'Payroll Data'!A28</f>
        <v>Employee 23</v>
      </c>
      <c r="B32" s="146" t="s">
        <v>217</v>
      </c>
      <c r="C32" s="9">
        <f t="shared" si="23"/>
        <v>0</v>
      </c>
      <c r="D32" s="113">
        <f t="shared" si="24"/>
        <v>0</v>
      </c>
      <c r="E32" s="251">
        <f t="shared" si="25"/>
        <v>0</v>
      </c>
      <c r="F32" s="47"/>
      <c r="G32" s="194">
        <f t="shared" si="26"/>
        <v>0</v>
      </c>
      <c r="H32" s="37">
        <f t="shared" si="27"/>
        <v>0</v>
      </c>
      <c r="I32" s="47"/>
      <c r="J32" s="81">
        <f>'Payroll Data'!E28</f>
        <v>0</v>
      </c>
      <c r="K32" s="81">
        <f>'Payroll Data'!F28</f>
        <v>0</v>
      </c>
      <c r="L32" s="81">
        <f>'Payroll Data'!G28</f>
        <v>0</v>
      </c>
      <c r="M32" s="81">
        <f>'Payroll Data'!H28</f>
        <v>0</v>
      </c>
      <c r="N32" s="81">
        <f>'Payroll Data'!I28</f>
        <v>0</v>
      </c>
      <c r="O32" s="81">
        <f>'Payroll Data'!J28</f>
        <v>0</v>
      </c>
      <c r="P32" s="81">
        <f>'Payroll Data'!K28</f>
        <v>0</v>
      </c>
      <c r="Q32" s="81">
        <f>'Payroll Data'!L28</f>
        <v>0</v>
      </c>
      <c r="R32" s="81">
        <f>'Payroll Data'!M28</f>
        <v>0</v>
      </c>
      <c r="S32" s="81">
        <f>'Payroll Data'!N28</f>
        <v>0</v>
      </c>
      <c r="T32" s="81">
        <f>'Payroll Data'!O28</f>
        <v>0</v>
      </c>
      <c r="U32" s="81">
        <f>'Payroll Data'!P28</f>
        <v>0</v>
      </c>
      <c r="V32" s="81">
        <f>'Payroll Data'!Q28</f>
        <v>0</v>
      </c>
      <c r="W32" s="30"/>
      <c r="X32" s="56">
        <f t="shared" si="3"/>
        <v>0</v>
      </c>
      <c r="Y32" s="55"/>
      <c r="Z32" s="136">
        <f t="shared" si="28"/>
        <v>0</v>
      </c>
      <c r="AA32" s="136">
        <f t="shared" si="5"/>
        <v>0</v>
      </c>
      <c r="AB32" s="67">
        <f>'Payroll Data'!C28</f>
        <v>0</v>
      </c>
      <c r="AC32" s="67">
        <f t="shared" si="29"/>
        <v>0</v>
      </c>
      <c r="AD32" s="24" t="e">
        <f t="shared" si="6"/>
        <v>#DIV/0!</v>
      </c>
      <c r="AE32" s="175"/>
      <c r="AF32" s="186">
        <v>0</v>
      </c>
      <c r="AG32" s="56">
        <f t="shared" si="7"/>
        <v>0</v>
      </c>
      <c r="AH32" s="186">
        <v>0</v>
      </c>
      <c r="AI32" s="56">
        <f t="shared" si="8"/>
        <v>0</v>
      </c>
      <c r="AJ32" s="240" t="s">
        <v>401</v>
      </c>
      <c r="AK32" s="141">
        <f t="shared" si="39"/>
        <v>0</v>
      </c>
      <c r="AL32" s="186">
        <v>0</v>
      </c>
      <c r="AM32" s="56">
        <f t="shared" si="31"/>
        <v>0</v>
      </c>
      <c r="AN32" s="175"/>
      <c r="AO32" s="245">
        <f t="shared" si="32"/>
        <v>0</v>
      </c>
      <c r="AP32" s="245">
        <f t="shared" si="33"/>
        <v>0</v>
      </c>
      <c r="AQ32" s="245">
        <f t="shared" si="34"/>
        <v>0</v>
      </c>
      <c r="AR32" s="245">
        <f t="shared" si="35"/>
        <v>0</v>
      </c>
      <c r="AS32" s="292" t="s">
        <v>421</v>
      </c>
      <c r="AT32" s="246"/>
      <c r="AU32" s="245"/>
      <c r="AV32" s="245"/>
      <c r="AW32" s="245"/>
      <c r="AX32" s="245">
        <f t="shared" si="36"/>
        <v>0</v>
      </c>
      <c r="AY32" s="244"/>
      <c r="AZ32" s="342">
        <v>0</v>
      </c>
      <c r="BA32" s="235"/>
      <c r="BB32" s="235"/>
      <c r="BC32" s="235"/>
      <c r="BD32" s="235"/>
      <c r="BE32" s="235"/>
      <c r="BF32" s="235"/>
      <c r="BG32" s="235"/>
      <c r="BH32" s="235"/>
      <c r="BI32" s="235"/>
      <c r="BJ32" s="235"/>
      <c r="BK32" s="236"/>
      <c r="BL32" s="236"/>
      <c r="BM32" s="236"/>
      <c r="BN32" s="236"/>
      <c r="BO32" s="236"/>
      <c r="BP32" s="236"/>
      <c r="BQ32" s="236"/>
      <c r="BR32" s="236"/>
      <c r="BT32" s="73">
        <f t="shared" si="37"/>
        <v>0</v>
      </c>
      <c r="BU32" s="96">
        <f t="shared" si="21"/>
        <v>0</v>
      </c>
      <c r="BV32" s="113">
        <f t="shared" si="22"/>
        <v>0</v>
      </c>
      <c r="BW32" s="12" t="str">
        <f t="shared" si="38"/>
        <v>Employee 23</v>
      </c>
    </row>
    <row r="33" spans="1:75" x14ac:dyDescent="0.25">
      <c r="A33" s="12" t="str">
        <f>'Payroll Data'!A29</f>
        <v>Employee 24</v>
      </c>
      <c r="B33" s="146" t="s">
        <v>217</v>
      </c>
      <c r="C33" s="9">
        <f t="shared" si="23"/>
        <v>0</v>
      </c>
      <c r="D33" s="113">
        <f t="shared" si="24"/>
        <v>0</v>
      </c>
      <c r="E33" s="251">
        <f t="shared" si="25"/>
        <v>0</v>
      </c>
      <c r="F33" s="47"/>
      <c r="G33" s="194">
        <f t="shared" si="26"/>
        <v>0</v>
      </c>
      <c r="H33" s="37">
        <f t="shared" si="27"/>
        <v>0</v>
      </c>
      <c r="I33" s="47"/>
      <c r="J33" s="81">
        <f>'Payroll Data'!E29</f>
        <v>0</v>
      </c>
      <c r="K33" s="81">
        <f>'Payroll Data'!F29</f>
        <v>0</v>
      </c>
      <c r="L33" s="81">
        <f>'Payroll Data'!G29</f>
        <v>0</v>
      </c>
      <c r="M33" s="81">
        <f>'Payroll Data'!H29</f>
        <v>0</v>
      </c>
      <c r="N33" s="81">
        <f>'Payroll Data'!I29</f>
        <v>0</v>
      </c>
      <c r="O33" s="81">
        <f>'Payroll Data'!J29</f>
        <v>0</v>
      </c>
      <c r="P33" s="81">
        <f>'Payroll Data'!K29</f>
        <v>0</v>
      </c>
      <c r="Q33" s="81">
        <f>'Payroll Data'!L29</f>
        <v>0</v>
      </c>
      <c r="R33" s="81">
        <f>'Payroll Data'!M29</f>
        <v>0</v>
      </c>
      <c r="S33" s="81">
        <f>'Payroll Data'!N29</f>
        <v>0</v>
      </c>
      <c r="T33" s="81">
        <f>'Payroll Data'!O29</f>
        <v>0</v>
      </c>
      <c r="U33" s="81">
        <f>'Payroll Data'!P29</f>
        <v>0</v>
      </c>
      <c r="V33" s="81">
        <f>'Payroll Data'!Q29</f>
        <v>0</v>
      </c>
      <c r="W33" s="30"/>
      <c r="X33" s="56">
        <f t="shared" si="3"/>
        <v>0</v>
      </c>
      <c r="Y33" s="55"/>
      <c r="Z33" s="136">
        <f t="shared" si="28"/>
        <v>0</v>
      </c>
      <c r="AA33" s="136">
        <f t="shared" si="5"/>
        <v>0</v>
      </c>
      <c r="AB33" s="67">
        <f>'Payroll Data'!C29</f>
        <v>0</v>
      </c>
      <c r="AC33" s="67">
        <f t="shared" si="29"/>
        <v>0</v>
      </c>
      <c r="AD33" s="24" t="e">
        <f t="shared" si="6"/>
        <v>#DIV/0!</v>
      </c>
      <c r="AE33" s="175"/>
      <c r="AF33" s="186">
        <v>0</v>
      </c>
      <c r="AG33" s="56">
        <f t="shared" si="7"/>
        <v>0</v>
      </c>
      <c r="AH33" s="186">
        <v>0</v>
      </c>
      <c r="AI33" s="56">
        <f t="shared" si="8"/>
        <v>0</v>
      </c>
      <c r="AJ33" s="240" t="s">
        <v>401</v>
      </c>
      <c r="AK33" s="141">
        <f t="shared" si="39"/>
        <v>0</v>
      </c>
      <c r="AL33" s="186">
        <v>0</v>
      </c>
      <c r="AM33" s="56">
        <f t="shared" si="31"/>
        <v>0</v>
      </c>
      <c r="AN33" s="175"/>
      <c r="AO33" s="245">
        <f t="shared" si="32"/>
        <v>0</v>
      </c>
      <c r="AP33" s="245">
        <f t="shared" si="33"/>
        <v>0</v>
      </c>
      <c r="AQ33" s="245">
        <f t="shared" si="34"/>
        <v>0</v>
      </c>
      <c r="AR33" s="245">
        <f t="shared" si="35"/>
        <v>0</v>
      </c>
      <c r="AS33" s="292" t="s">
        <v>421</v>
      </c>
      <c r="AT33" s="246"/>
      <c r="AU33" s="245"/>
      <c r="AV33" s="245"/>
      <c r="AW33" s="245"/>
      <c r="AX33" s="245">
        <f t="shared" si="36"/>
        <v>0</v>
      </c>
      <c r="AY33" s="244"/>
      <c r="AZ33" s="342">
        <v>0</v>
      </c>
      <c r="BA33" s="235"/>
      <c r="BB33" s="235"/>
      <c r="BC33" s="235"/>
      <c r="BD33" s="235"/>
      <c r="BE33" s="235"/>
      <c r="BF33" s="235"/>
      <c r="BG33" s="235"/>
      <c r="BH33" s="235"/>
      <c r="BI33" s="235"/>
      <c r="BJ33" s="235"/>
      <c r="BK33" s="236"/>
      <c r="BL33" s="236"/>
      <c r="BM33" s="236"/>
      <c r="BN33" s="236"/>
      <c r="BO33" s="236"/>
      <c r="BP33" s="236"/>
      <c r="BQ33" s="236"/>
      <c r="BR33" s="236"/>
      <c r="BT33" s="73">
        <f t="shared" si="37"/>
        <v>0</v>
      </c>
      <c r="BU33" s="96">
        <f t="shared" si="21"/>
        <v>0</v>
      </c>
      <c r="BV33" s="113">
        <f t="shared" si="22"/>
        <v>0</v>
      </c>
      <c r="BW33" s="12" t="str">
        <f t="shared" si="38"/>
        <v>Employee 24</v>
      </c>
    </row>
    <row r="34" spans="1:75" x14ac:dyDescent="0.25">
      <c r="A34" s="12" t="str">
        <f>'Payroll Data'!A30</f>
        <v>Employee 25</v>
      </c>
      <c r="B34" s="146" t="s">
        <v>217</v>
      </c>
      <c r="C34" s="9">
        <f t="shared" ref="C34" si="40">H34</f>
        <v>0</v>
      </c>
      <c r="D34" s="113">
        <f t="shared" ref="D34" si="41">BV34</f>
        <v>0</v>
      </c>
      <c r="E34" s="251">
        <f t="shared" ref="E34" si="42">AX34</f>
        <v>0</v>
      </c>
      <c r="F34" s="47"/>
      <c r="G34" s="194">
        <f t="shared" si="26"/>
        <v>0</v>
      </c>
      <c r="H34" s="37">
        <f t="shared" si="27"/>
        <v>0</v>
      </c>
      <c r="I34" s="47"/>
      <c r="J34" s="81">
        <f>'Payroll Data'!E30</f>
        <v>0</v>
      </c>
      <c r="K34" s="81">
        <f>'Payroll Data'!F30</f>
        <v>0</v>
      </c>
      <c r="L34" s="81">
        <f>'Payroll Data'!G30</f>
        <v>0</v>
      </c>
      <c r="M34" s="81">
        <f>'Payroll Data'!H30</f>
        <v>0</v>
      </c>
      <c r="N34" s="81">
        <f>'Payroll Data'!I30</f>
        <v>0</v>
      </c>
      <c r="O34" s="81">
        <f>'Payroll Data'!J30</f>
        <v>0</v>
      </c>
      <c r="P34" s="81">
        <f>'Payroll Data'!K30</f>
        <v>0</v>
      </c>
      <c r="Q34" s="81">
        <f>'Payroll Data'!L30</f>
        <v>0</v>
      </c>
      <c r="R34" s="81">
        <f>'Payroll Data'!M30</f>
        <v>0</v>
      </c>
      <c r="S34" s="81">
        <f>'Payroll Data'!N30</f>
        <v>0</v>
      </c>
      <c r="T34" s="81">
        <f>'Payroll Data'!O30</f>
        <v>0</v>
      </c>
      <c r="U34" s="81">
        <f>'Payroll Data'!P30</f>
        <v>0</v>
      </c>
      <c r="V34" s="81">
        <f>'Payroll Data'!Q30</f>
        <v>0</v>
      </c>
      <c r="W34" s="30"/>
      <c r="X34" s="56">
        <f t="shared" si="3"/>
        <v>0</v>
      </c>
      <c r="Y34" s="55"/>
      <c r="Z34" s="136">
        <f t="shared" si="28"/>
        <v>0</v>
      </c>
      <c r="AA34" s="136">
        <f t="shared" si="5"/>
        <v>0</v>
      </c>
      <c r="AB34" s="67">
        <f>'Payroll Data'!C30</f>
        <v>0</v>
      </c>
      <c r="AC34" s="67">
        <f t="shared" si="29"/>
        <v>0</v>
      </c>
      <c r="AD34" s="24" t="e">
        <f t="shared" si="6"/>
        <v>#DIV/0!</v>
      </c>
      <c r="AE34" s="175"/>
      <c r="AF34" s="186">
        <v>0</v>
      </c>
      <c r="AG34" s="56">
        <f t="shared" si="7"/>
        <v>0</v>
      </c>
      <c r="AH34" s="186">
        <v>0</v>
      </c>
      <c r="AI34" s="56">
        <f t="shared" si="8"/>
        <v>0</v>
      </c>
      <c r="AJ34" s="240" t="s">
        <v>401</v>
      </c>
      <c r="AK34" s="141">
        <f t="shared" si="39"/>
        <v>0</v>
      </c>
      <c r="AL34" s="186">
        <v>0</v>
      </c>
      <c r="AM34" s="56">
        <f t="shared" si="31"/>
        <v>0</v>
      </c>
      <c r="AN34" s="175"/>
      <c r="AO34" s="245">
        <f t="shared" si="32"/>
        <v>0</v>
      </c>
      <c r="AP34" s="245">
        <f t="shared" si="33"/>
        <v>0</v>
      </c>
      <c r="AQ34" s="245">
        <f t="shared" si="34"/>
        <v>0</v>
      </c>
      <c r="AR34" s="245">
        <f t="shared" si="35"/>
        <v>0</v>
      </c>
      <c r="AS34" s="292" t="s">
        <v>421</v>
      </c>
      <c r="AT34" s="246"/>
      <c r="AU34" s="245"/>
      <c r="AV34" s="245"/>
      <c r="AW34" s="245"/>
      <c r="AX34" s="245">
        <f t="shared" si="36"/>
        <v>0</v>
      </c>
      <c r="AY34" s="244"/>
      <c r="AZ34" s="342">
        <v>0</v>
      </c>
      <c r="BA34" s="235"/>
      <c r="BB34" s="235"/>
      <c r="BC34" s="235"/>
      <c r="BD34" s="235"/>
      <c r="BE34" s="235"/>
      <c r="BF34" s="235"/>
      <c r="BG34" s="235"/>
      <c r="BH34" s="235"/>
      <c r="BI34" s="235"/>
      <c r="BJ34" s="235"/>
      <c r="BK34" s="236"/>
      <c r="BL34" s="236"/>
      <c r="BM34" s="236"/>
      <c r="BN34" s="236"/>
      <c r="BO34" s="236"/>
      <c r="BP34" s="236"/>
      <c r="BQ34" s="236"/>
      <c r="BR34" s="236"/>
      <c r="BT34" s="73">
        <f t="shared" si="37"/>
        <v>0</v>
      </c>
      <c r="BU34" s="96">
        <f t="shared" si="21"/>
        <v>0</v>
      </c>
      <c r="BV34" s="113">
        <f t="shared" si="22"/>
        <v>0</v>
      </c>
      <c r="BW34" s="12" t="str">
        <f t="shared" si="38"/>
        <v>Employee 25</v>
      </c>
    </row>
    <row r="35" spans="1:75" ht="15.75" thickBot="1" x14ac:dyDescent="0.3">
      <c r="A35" s="41" t="s">
        <v>37</v>
      </c>
      <c r="B35" s="40"/>
      <c r="C35" s="72"/>
      <c r="D35" s="124"/>
      <c r="E35" s="72"/>
      <c r="J35" s="131"/>
      <c r="K35" s="131"/>
      <c r="L35" s="131"/>
      <c r="M35" s="131"/>
      <c r="N35" s="12"/>
      <c r="O35" s="12"/>
      <c r="P35" s="30"/>
      <c r="Q35" s="30"/>
      <c r="R35" s="30"/>
      <c r="S35" s="30"/>
      <c r="T35" s="30"/>
      <c r="U35" s="30"/>
      <c r="V35" s="30"/>
      <c r="AD35" s="237"/>
      <c r="AE35" s="237"/>
      <c r="AN35" s="237"/>
      <c r="AO35" s="237"/>
      <c r="AP35" s="237"/>
      <c r="AQ35" s="237"/>
      <c r="AR35" s="237"/>
      <c r="AS35" s="237"/>
      <c r="AT35" s="237"/>
      <c r="AU35" s="237"/>
      <c r="AV35" s="237"/>
      <c r="AW35" s="237"/>
      <c r="AX35" s="237"/>
      <c r="AY35" s="237"/>
      <c r="AZ35" s="11" t="s">
        <v>214</v>
      </c>
      <c r="BB35" s="30"/>
      <c r="BC35" s="30"/>
      <c r="BD35" s="30"/>
      <c r="BE35" s="30"/>
      <c r="BF35" s="30"/>
      <c r="BG35" s="30"/>
      <c r="BH35" s="30"/>
      <c r="BI35" s="30"/>
      <c r="BJ35" s="30"/>
      <c r="BK35" s="30"/>
      <c r="BL35" s="30"/>
      <c r="BM35" s="30"/>
      <c r="BN35" s="30"/>
      <c r="BO35" s="30"/>
      <c r="BP35" s="30"/>
      <c r="BQ35" s="30"/>
      <c r="BR35" s="30"/>
      <c r="BT35" s="5"/>
      <c r="BU35" s="5"/>
      <c r="BV35" s="116"/>
    </row>
    <row r="36" spans="1:75" x14ac:dyDescent="0.25">
      <c r="A36" s="41" t="s">
        <v>38</v>
      </c>
      <c r="B36" s="69"/>
      <c r="C36" s="93">
        <f>SUM(C10:C35)</f>
        <v>0</v>
      </c>
      <c r="D36" s="125">
        <f>SUM(D10:D35)</f>
        <v>0</v>
      </c>
      <c r="E36" s="253">
        <f>SUM(E10:E34)</f>
        <v>0</v>
      </c>
      <c r="H36" s="20">
        <f>SUM(H10:H35)</f>
        <v>0</v>
      </c>
      <c r="J36" s="23">
        <f>'Payroll Data'!E31</f>
        <v>0</v>
      </c>
      <c r="K36" s="23">
        <f>'Payroll Data'!F31</f>
        <v>0</v>
      </c>
      <c r="L36" s="23">
        <f>'Payroll Data'!G31</f>
        <v>0</v>
      </c>
      <c r="M36" s="23">
        <f>'Payroll Data'!H31</f>
        <v>0</v>
      </c>
      <c r="N36" s="23">
        <f>'Payroll Data'!I31</f>
        <v>0</v>
      </c>
      <c r="O36" s="23">
        <f>'Payroll Data'!J31</f>
        <v>0</v>
      </c>
      <c r="P36" s="23">
        <f>'Payroll Data'!K31</f>
        <v>0</v>
      </c>
      <c r="Q36" s="23">
        <f>'Payroll Data'!L31</f>
        <v>0</v>
      </c>
      <c r="R36" s="23">
        <f>'Payroll Data'!M31</f>
        <v>0</v>
      </c>
      <c r="S36" s="23">
        <f>'Payroll Data'!N31</f>
        <v>0</v>
      </c>
      <c r="T36" s="23">
        <f>'Payroll Data'!O31</f>
        <v>0</v>
      </c>
      <c r="U36" s="23">
        <f>'Payroll Data'!P31</f>
        <v>0</v>
      </c>
      <c r="V36" s="23">
        <f>'Payroll Data'!Q31</f>
        <v>0</v>
      </c>
      <c r="X36" s="23">
        <f>SUM(X10:X34)</f>
        <v>0</v>
      </c>
      <c r="Y36" s="58"/>
      <c r="Z36" s="23">
        <f>SUM(Z10:Z34)</f>
        <v>0</v>
      </c>
      <c r="AA36" s="23">
        <f>SUM(AA10:AA34)</f>
        <v>0</v>
      </c>
      <c r="AB36" s="23">
        <f>SUM(AB10:AB34)</f>
        <v>0</v>
      </c>
      <c r="AC36" s="23">
        <f>SUM(AC10:AC35)</f>
        <v>0</v>
      </c>
      <c r="AD36" s="238" t="e">
        <f>AA36/AC36</f>
        <v>#DIV/0!</v>
      </c>
      <c r="AE36" s="175"/>
      <c r="AF36" s="23">
        <f>SUM(AF10:AF34)</f>
        <v>0</v>
      </c>
      <c r="AG36" s="23">
        <f>SUM(AG10:AG34)</f>
        <v>0</v>
      </c>
      <c r="AH36" s="23">
        <f>SUM(AH10:AH34)</f>
        <v>0</v>
      </c>
      <c r="AI36" s="23">
        <f>SUM(AI10:AI34)</f>
        <v>0</v>
      </c>
      <c r="AJ36" s="23"/>
      <c r="AK36" s="23">
        <f>SUM(AK10:AK34)</f>
        <v>0</v>
      </c>
      <c r="AL36" s="23">
        <f>SUM(AL10:AL34)</f>
        <v>0</v>
      </c>
      <c r="AM36" s="23">
        <f>SUM(AM10:AM34)</f>
        <v>0</v>
      </c>
      <c r="AN36" s="175"/>
      <c r="AO36" s="175"/>
      <c r="AP36" s="175"/>
      <c r="AQ36" s="175"/>
      <c r="AR36" s="175"/>
      <c r="AS36" s="175"/>
      <c r="AT36" s="175"/>
      <c r="AU36" s="175"/>
      <c r="AV36" s="175"/>
      <c r="AW36" s="175"/>
      <c r="AX36" s="175"/>
      <c r="AY36" s="175"/>
      <c r="AZ36" s="49">
        <f t="shared" ref="AZ36:BL36" si="43">SUM(AZ10:AZ35)</f>
        <v>0</v>
      </c>
      <c r="BA36" s="283">
        <f t="shared" si="43"/>
        <v>0</v>
      </c>
      <c r="BB36" s="283">
        <f t="shared" si="43"/>
        <v>0</v>
      </c>
      <c r="BC36" s="283">
        <f t="shared" si="43"/>
        <v>0</v>
      </c>
      <c r="BD36" s="283">
        <f t="shared" si="43"/>
        <v>0</v>
      </c>
      <c r="BE36" s="283">
        <f t="shared" si="43"/>
        <v>0</v>
      </c>
      <c r="BF36" s="283">
        <f t="shared" si="43"/>
        <v>0</v>
      </c>
      <c r="BG36" s="283">
        <f t="shared" si="43"/>
        <v>0</v>
      </c>
      <c r="BH36" s="283">
        <f t="shared" si="43"/>
        <v>0</v>
      </c>
      <c r="BI36" s="283">
        <f t="shared" si="43"/>
        <v>0</v>
      </c>
      <c r="BJ36" s="283">
        <f t="shared" si="43"/>
        <v>0</v>
      </c>
      <c r="BK36" s="283">
        <f t="shared" si="43"/>
        <v>0</v>
      </c>
      <c r="BL36" s="283">
        <f t="shared" si="43"/>
        <v>0</v>
      </c>
      <c r="BM36" s="283">
        <f t="shared" ref="BM36" si="44">SUM(BM10:BM35)</f>
        <v>0</v>
      </c>
      <c r="BN36" s="283">
        <f t="shared" ref="BN36" si="45">SUM(BN10:BN35)</f>
        <v>0</v>
      </c>
      <c r="BO36" s="283">
        <f t="shared" ref="BO36" si="46">SUM(BO10:BO35)</f>
        <v>0</v>
      </c>
      <c r="BP36" s="283">
        <f t="shared" ref="BP36" si="47">SUM(BP10:BP35)</f>
        <v>0</v>
      </c>
      <c r="BQ36" s="283">
        <f t="shared" ref="BQ36" si="48">SUM(BQ10:BQ35)</f>
        <v>0</v>
      </c>
      <c r="BR36" s="283">
        <f t="shared" ref="BR36" si="49">SUM(BR10:BR35)</f>
        <v>0</v>
      </c>
      <c r="BT36" s="52">
        <f>SUM(BT10:BT34)</f>
        <v>0</v>
      </c>
      <c r="BU36" s="50" t="e">
        <f>BT36/G4/AZ36</f>
        <v>#DIV/0!</v>
      </c>
      <c r="BV36" s="118">
        <f>SUM(BV10:BV34)</f>
        <v>0</v>
      </c>
      <c r="BW36" s="10" t="s">
        <v>368</v>
      </c>
    </row>
    <row r="37" spans="1:75" ht="15.75" thickBot="1" x14ac:dyDescent="0.3">
      <c r="C37" s="74" t="s">
        <v>39</v>
      </c>
      <c r="D37" s="74" t="s">
        <v>40</v>
      </c>
      <c r="E37" s="74" t="s">
        <v>41</v>
      </c>
      <c r="J37" s="47"/>
      <c r="K37" s="47"/>
      <c r="L37" s="47"/>
      <c r="M37" s="47"/>
      <c r="N37" s="281"/>
      <c r="O37" s="47"/>
      <c r="P37" s="47"/>
      <c r="Q37" s="47"/>
      <c r="R37" s="47"/>
      <c r="S37" s="47"/>
      <c r="T37" s="47"/>
      <c r="U37" s="47"/>
      <c r="V37" s="47"/>
      <c r="BA37" s="50" t="e">
        <f>BA36/$AZ$36</f>
        <v>#DIV/0!</v>
      </c>
      <c r="BB37" s="50" t="e">
        <f t="shared" ref="BB37:BL37" si="50">BB36/$AZ$36</f>
        <v>#DIV/0!</v>
      </c>
      <c r="BC37" s="50" t="e">
        <f t="shared" si="50"/>
        <v>#DIV/0!</v>
      </c>
      <c r="BD37" s="50" t="e">
        <f t="shared" si="50"/>
        <v>#DIV/0!</v>
      </c>
      <c r="BE37" s="50" t="e">
        <f t="shared" si="50"/>
        <v>#DIV/0!</v>
      </c>
      <c r="BF37" s="50" t="e">
        <f t="shared" si="50"/>
        <v>#DIV/0!</v>
      </c>
      <c r="BG37" s="50" t="e">
        <f t="shared" si="50"/>
        <v>#DIV/0!</v>
      </c>
      <c r="BH37" s="50" t="e">
        <f t="shared" si="50"/>
        <v>#DIV/0!</v>
      </c>
      <c r="BI37" s="50" t="e">
        <f t="shared" si="50"/>
        <v>#DIV/0!</v>
      </c>
      <c r="BJ37" s="50" t="e">
        <f t="shared" si="50"/>
        <v>#DIV/0!</v>
      </c>
      <c r="BK37" s="50" t="e">
        <f t="shared" si="50"/>
        <v>#DIV/0!</v>
      </c>
      <c r="BL37" s="50" t="e">
        <f t="shared" si="50"/>
        <v>#DIV/0!</v>
      </c>
      <c r="BM37" s="50" t="e">
        <f t="shared" ref="BM37:BR37" si="51">BM36/$AZ$36</f>
        <v>#DIV/0!</v>
      </c>
      <c r="BN37" s="50" t="e">
        <f t="shared" si="51"/>
        <v>#DIV/0!</v>
      </c>
      <c r="BO37" s="50" t="e">
        <f t="shared" si="51"/>
        <v>#DIV/0!</v>
      </c>
      <c r="BP37" s="50" t="e">
        <f t="shared" si="51"/>
        <v>#DIV/0!</v>
      </c>
      <c r="BQ37" s="50" t="e">
        <f t="shared" si="51"/>
        <v>#DIV/0!</v>
      </c>
      <c r="BR37" s="50" t="e">
        <f t="shared" si="51"/>
        <v>#DIV/0!</v>
      </c>
      <c r="BV37" s="119">
        <f>AZ36</f>
        <v>0</v>
      </c>
      <c r="BW37" s="5" t="s">
        <v>122</v>
      </c>
    </row>
    <row r="38" spans="1:75" x14ac:dyDescent="0.25">
      <c r="Z38" s="319" t="s">
        <v>238</v>
      </c>
      <c r="AA38" s="319"/>
      <c r="AB38" s="319"/>
      <c r="AC38" s="319"/>
      <c r="AD38" s="319"/>
      <c r="AE38" s="243"/>
      <c r="AF38" s="323" t="s">
        <v>235</v>
      </c>
      <c r="AG38" s="324"/>
      <c r="AH38" s="324"/>
      <c r="AI38" s="324"/>
      <c r="AJ38" s="324"/>
      <c r="AK38" s="324"/>
      <c r="AL38" s="324"/>
      <c r="AM38" s="325"/>
      <c r="AN38" s="243"/>
      <c r="AO38" s="319" t="s">
        <v>246</v>
      </c>
      <c r="AP38" s="319"/>
      <c r="AQ38" s="319"/>
      <c r="AR38" s="319"/>
      <c r="AS38" s="319"/>
      <c r="AT38" s="319"/>
      <c r="AU38" s="319"/>
      <c r="AV38" s="319"/>
      <c r="AW38" s="319"/>
      <c r="AX38" s="243"/>
      <c r="AY38" s="243"/>
    </row>
    <row r="39" spans="1:75" x14ac:dyDescent="0.25">
      <c r="A39" s="5" t="s">
        <v>36</v>
      </c>
      <c r="Z39" s="328" t="s">
        <v>239</v>
      </c>
      <c r="AA39" s="328"/>
      <c r="AB39" s="328"/>
      <c r="AC39" s="328"/>
      <c r="AD39" s="328"/>
      <c r="AE39" s="206"/>
      <c r="AF39" s="328" t="s">
        <v>232</v>
      </c>
      <c r="AG39" s="328"/>
      <c r="AH39" s="328"/>
      <c r="AI39" s="328"/>
      <c r="AJ39" s="328"/>
      <c r="AK39" s="328"/>
      <c r="AL39" s="328"/>
      <c r="AM39" s="328"/>
      <c r="AN39" s="206"/>
      <c r="AO39" s="328" t="s">
        <v>247</v>
      </c>
      <c r="AP39" s="328"/>
      <c r="AQ39" s="328"/>
      <c r="AR39" s="328"/>
      <c r="AS39" s="328"/>
      <c r="AT39" s="328"/>
      <c r="AU39" s="328"/>
      <c r="AV39" s="328"/>
      <c r="AW39" s="328"/>
      <c r="AX39" s="206"/>
      <c r="AY39" s="206"/>
    </row>
    <row r="40" spans="1:75" ht="28.9" customHeight="1" x14ac:dyDescent="0.25">
      <c r="A40" s="313" t="s">
        <v>32</v>
      </c>
      <c r="B40" s="313"/>
      <c r="C40" s="313"/>
      <c r="D40" s="313"/>
      <c r="E40" s="313"/>
      <c r="Z40" s="328" t="s">
        <v>240</v>
      </c>
      <c r="AA40" s="328"/>
      <c r="AB40" s="328"/>
      <c r="AC40" s="328"/>
      <c r="AD40" s="328"/>
      <c r="AE40" s="206"/>
      <c r="AF40" s="314" t="s">
        <v>233</v>
      </c>
      <c r="AG40" s="314"/>
      <c r="AH40" s="314"/>
      <c r="AI40" s="314"/>
      <c r="AJ40" s="314"/>
      <c r="AK40" s="314"/>
      <c r="AL40" s="314"/>
      <c r="AM40" s="314"/>
      <c r="AN40" s="206"/>
      <c r="AO40" s="328" t="s">
        <v>248</v>
      </c>
      <c r="AP40" s="328"/>
      <c r="AQ40" s="328"/>
      <c r="AR40" s="328"/>
      <c r="AS40" s="328"/>
      <c r="AT40" s="328"/>
      <c r="AU40" s="328"/>
      <c r="AV40" s="328"/>
      <c r="AW40" s="328"/>
      <c r="AX40" s="206"/>
      <c r="AY40" s="206"/>
    </row>
    <row r="41" spans="1:75" ht="43.9" customHeight="1" x14ac:dyDescent="0.25">
      <c r="A41" s="313" t="s">
        <v>34</v>
      </c>
      <c r="B41" s="313"/>
      <c r="C41" s="313"/>
      <c r="D41" s="313"/>
      <c r="E41" s="313"/>
      <c r="J41" s="316" t="str">
        <f>$J$7</f>
        <v>Date Range: Date - Date</v>
      </c>
      <c r="K41" s="316"/>
      <c r="L41" s="316"/>
      <c r="M41" s="316"/>
      <c r="N41" s="316"/>
      <c r="O41" s="316"/>
      <c r="P41" s="316"/>
      <c r="Q41" s="316"/>
      <c r="R41" s="316"/>
      <c r="S41" s="316"/>
      <c r="T41" s="316"/>
      <c r="U41" s="316"/>
      <c r="V41" s="316"/>
      <c r="X41" s="92"/>
      <c r="Y41" s="92"/>
      <c r="Z41" s="326" t="s">
        <v>241</v>
      </c>
      <c r="AA41" s="326"/>
      <c r="AB41" s="326"/>
      <c r="AC41" s="326"/>
      <c r="AD41" s="326"/>
      <c r="AE41" s="162"/>
      <c r="AF41" s="314" t="s">
        <v>234</v>
      </c>
      <c r="AG41" s="314"/>
      <c r="AH41" s="314"/>
      <c r="AI41" s="314"/>
      <c r="AJ41" s="314"/>
      <c r="AK41" s="314"/>
      <c r="AL41" s="314"/>
      <c r="AM41" s="314"/>
      <c r="AN41" s="162"/>
      <c r="AO41" s="332" t="s">
        <v>251</v>
      </c>
      <c r="AP41" s="332"/>
      <c r="AQ41" s="332"/>
      <c r="AR41" s="332"/>
      <c r="AS41" s="332"/>
      <c r="AT41" s="332"/>
      <c r="AU41" s="332"/>
      <c r="AV41" s="332"/>
      <c r="AW41" s="332"/>
      <c r="AX41" s="162"/>
      <c r="AY41" s="162"/>
    </row>
    <row r="42" spans="1:75" ht="14.45" customHeight="1" x14ac:dyDescent="0.25">
      <c r="J42" s="315"/>
      <c r="K42" s="315"/>
      <c r="L42" s="315"/>
      <c r="M42" s="315"/>
      <c r="N42" s="315"/>
      <c r="O42" s="315"/>
      <c r="P42" s="315"/>
      <c r="Q42" s="315"/>
      <c r="R42" s="315"/>
      <c r="S42" s="315"/>
      <c r="T42" s="315"/>
      <c r="U42" s="315"/>
      <c r="V42" s="315"/>
      <c r="X42" s="6"/>
      <c r="Y42" s="6"/>
      <c r="Z42" s="317"/>
      <c r="AA42" s="317"/>
      <c r="AB42" s="317"/>
      <c r="AC42" s="317"/>
      <c r="AD42" s="317"/>
      <c r="AE42" s="158"/>
      <c r="AF42" s="158"/>
      <c r="AG42" s="158"/>
      <c r="AH42" s="158"/>
      <c r="AI42" s="158"/>
      <c r="AJ42" s="158"/>
      <c r="AK42" s="158"/>
      <c r="AL42" s="158"/>
      <c r="AM42" s="158"/>
      <c r="AN42" s="158"/>
      <c r="AO42" s="314" t="s">
        <v>249</v>
      </c>
      <c r="AP42" s="314"/>
      <c r="AQ42" s="314"/>
      <c r="AR42" s="314"/>
      <c r="AS42" s="314"/>
      <c r="AT42" s="314"/>
      <c r="AU42" s="314"/>
      <c r="AV42" s="314"/>
      <c r="AW42" s="314"/>
      <c r="AX42" s="158"/>
      <c r="AY42" s="158"/>
      <c r="BA42" s="315" t="str">
        <f t="shared" ref="BA42" si="52">$BA$7</f>
        <v>Hours Worked per Week throughout Covered Period</v>
      </c>
      <c r="BB42" s="315"/>
      <c r="BC42" s="315"/>
      <c r="BD42" s="315"/>
      <c r="BE42" s="315"/>
      <c r="BF42" s="315"/>
      <c r="BG42" s="315"/>
      <c r="BH42" s="315"/>
      <c r="BI42" s="315"/>
      <c r="BJ42" s="315"/>
      <c r="BK42" s="315"/>
      <c r="BL42" s="315"/>
      <c r="BM42" s="315"/>
      <c r="BN42" s="315"/>
      <c r="BO42" s="315"/>
      <c r="BP42" s="315"/>
      <c r="BQ42" s="315"/>
      <c r="BR42" s="315"/>
      <c r="BT42" s="318" t="s">
        <v>216</v>
      </c>
      <c r="BU42" s="318"/>
      <c r="BV42" s="318"/>
    </row>
    <row r="43" spans="1:75" s="45" customFormat="1" ht="75" x14ac:dyDescent="0.25">
      <c r="A43" s="42" t="s">
        <v>27</v>
      </c>
      <c r="B43" s="43" t="s">
        <v>28</v>
      </c>
      <c r="C43" s="42" t="s">
        <v>29</v>
      </c>
      <c r="D43" s="42" t="s">
        <v>30</v>
      </c>
      <c r="F43" s="46"/>
      <c r="G43" s="232" t="s">
        <v>83</v>
      </c>
      <c r="H43" s="234" t="s">
        <v>222</v>
      </c>
      <c r="I43" s="46"/>
      <c r="J43" s="94" t="str">
        <f t="shared" ref="J43:V43" si="53">J8</f>
        <v xml:space="preserve">April 27 - May 10                               </v>
      </c>
      <c r="K43" s="94" t="str">
        <f t="shared" si="53"/>
        <v>Payroll Period Date Range</v>
      </c>
      <c r="L43" s="94" t="str">
        <f t="shared" si="53"/>
        <v>Payroll Period Date Range</v>
      </c>
      <c r="M43" s="94" t="str">
        <f t="shared" si="53"/>
        <v>Payroll Period Date Range</v>
      </c>
      <c r="N43" s="94" t="str">
        <f t="shared" si="53"/>
        <v>Payroll Period Date Range</v>
      </c>
      <c r="O43" s="233" t="str">
        <f t="shared" si="53"/>
        <v>Payroll Period Date Range</v>
      </c>
      <c r="P43" s="233" t="str">
        <f t="shared" ref="P43:U43" si="54">P8</f>
        <v>Payroll Period Date Range</v>
      </c>
      <c r="Q43" s="233" t="str">
        <f t="shared" si="54"/>
        <v>Payroll Period Date Range</v>
      </c>
      <c r="R43" s="233" t="str">
        <f t="shared" si="54"/>
        <v>Payroll Period Date Range</v>
      </c>
      <c r="S43" s="233" t="str">
        <f t="shared" si="54"/>
        <v>Payroll Period Date Range</v>
      </c>
      <c r="T43" s="233" t="str">
        <f t="shared" si="54"/>
        <v>Payroll Period Date Range</v>
      </c>
      <c r="U43" s="233" t="str">
        <f t="shared" si="54"/>
        <v>Payroll Period Date Range</v>
      </c>
      <c r="V43" s="233" t="str">
        <f t="shared" si="53"/>
        <v>Total Gross Incurred/Paid during Covered Period</v>
      </c>
      <c r="X43" s="94" t="str">
        <f>$X$8</f>
        <v>Annualized Adj Comp based on Covered Period Earnings</v>
      </c>
      <c r="Y43" s="54"/>
      <c r="Z43" s="54"/>
      <c r="AA43" s="54"/>
      <c r="AB43" s="54"/>
      <c r="AC43" s="54"/>
      <c r="AD43" s="54"/>
      <c r="AE43" s="54"/>
      <c r="AF43" s="54"/>
      <c r="AG43" s="54"/>
      <c r="AH43" s="54"/>
      <c r="AI43" s="54"/>
      <c r="AJ43" s="54"/>
      <c r="AK43" s="54"/>
      <c r="AL43" s="54"/>
      <c r="AM43" s="54"/>
      <c r="AN43" s="54"/>
      <c r="AO43" s="314" t="s">
        <v>250</v>
      </c>
      <c r="AP43" s="314"/>
      <c r="AQ43" s="314"/>
      <c r="AR43" s="314"/>
      <c r="AS43" s="314"/>
      <c r="AT43" s="314"/>
      <c r="AU43" s="314"/>
      <c r="AV43" s="314"/>
      <c r="AW43" s="314"/>
      <c r="AX43" s="54"/>
      <c r="AY43" s="54"/>
      <c r="BA43" s="94" t="str">
        <f t="shared" ref="BA43:BR43" si="55">BA8</f>
        <v>Date - Week 1</v>
      </c>
      <c r="BB43" s="94" t="str">
        <f t="shared" si="55"/>
        <v>Date - Week 2</v>
      </c>
      <c r="BC43" s="94" t="str">
        <f t="shared" si="55"/>
        <v>Date - Week 3</v>
      </c>
      <c r="BD43" s="94" t="str">
        <f t="shared" si="55"/>
        <v>Date - Week 4</v>
      </c>
      <c r="BE43" s="94" t="str">
        <f t="shared" si="55"/>
        <v>Date - Week 5</v>
      </c>
      <c r="BF43" s="94" t="str">
        <f t="shared" si="55"/>
        <v>Date - Week 6</v>
      </c>
      <c r="BG43" s="94" t="str">
        <f t="shared" si="55"/>
        <v>Date - Week 7</v>
      </c>
      <c r="BH43" s="94" t="str">
        <f t="shared" si="55"/>
        <v>Date - Week 8</v>
      </c>
      <c r="BI43" s="94" t="str">
        <f t="shared" si="55"/>
        <v>Date - Week 9</v>
      </c>
      <c r="BJ43" s="94" t="str">
        <f t="shared" si="55"/>
        <v>Date - Week 10</v>
      </c>
      <c r="BK43" s="94" t="str">
        <f t="shared" si="55"/>
        <v>Date - Week 11</v>
      </c>
      <c r="BL43" s="94" t="str">
        <f t="shared" si="55"/>
        <v>Date - Week 12</v>
      </c>
      <c r="BM43" s="94" t="str">
        <f t="shared" si="55"/>
        <v>Date - Week 13</v>
      </c>
      <c r="BN43" s="94" t="str">
        <f t="shared" si="55"/>
        <v>Date - Week 14</v>
      </c>
      <c r="BO43" s="94" t="str">
        <f t="shared" si="55"/>
        <v>Date - Week 15</v>
      </c>
      <c r="BP43" s="94" t="str">
        <f t="shared" si="55"/>
        <v>Date - Week 16</v>
      </c>
      <c r="BQ43" s="94" t="str">
        <f t="shared" si="55"/>
        <v>Date - Week 17</v>
      </c>
      <c r="BR43" s="94" t="str">
        <f t="shared" si="55"/>
        <v>Date - Week 18</v>
      </c>
      <c r="BT43" s="94" t="str">
        <f>BT8</f>
        <v>Total Hours in Covered Period</v>
      </c>
      <c r="BU43" s="94" t="str">
        <f>BU8</f>
        <v>Average Hours per Week</v>
      </c>
      <c r="BV43" s="199" t="str">
        <f>BV8</f>
        <v>FTE</v>
      </c>
      <c r="BW43" s="44"/>
    </row>
    <row r="44" spans="1:75" ht="15.6" customHeight="1" x14ac:dyDescent="0.25">
      <c r="A44" s="12" t="str">
        <f>'Payroll Data'!A35</f>
        <v>Employee 26</v>
      </c>
      <c r="B44" s="146" t="s">
        <v>217</v>
      </c>
      <c r="C44" s="9">
        <f t="shared" ref="C44:C48" si="56">H44</f>
        <v>0</v>
      </c>
      <c r="D44" s="113">
        <f t="shared" ref="D44:D48" si="57">BV44</f>
        <v>0</v>
      </c>
      <c r="F44" s="30"/>
      <c r="G44" s="293">
        <f t="shared" ref="G44:G48" si="58">V44</f>
        <v>0</v>
      </c>
      <c r="H44" s="37">
        <f>G44</f>
        <v>0</v>
      </c>
      <c r="I44" s="30"/>
      <c r="J44" s="81">
        <f>'Payroll Data'!E35</f>
        <v>0</v>
      </c>
      <c r="K44" s="81">
        <f>'Payroll Data'!F35</f>
        <v>0</v>
      </c>
      <c r="L44" s="81">
        <f>'Payroll Data'!G35</f>
        <v>0</v>
      </c>
      <c r="M44" s="81">
        <f>'Payroll Data'!H35</f>
        <v>0</v>
      </c>
      <c r="N44" s="81">
        <f>'Payroll Data'!I35</f>
        <v>0</v>
      </c>
      <c r="O44" s="81">
        <f>'Payroll Data'!J35</f>
        <v>0</v>
      </c>
      <c r="P44" s="81">
        <f>'Payroll Data'!K35</f>
        <v>0</v>
      </c>
      <c r="Q44" s="81">
        <f>'Payroll Data'!L35</f>
        <v>0</v>
      </c>
      <c r="R44" s="81">
        <f>'Payroll Data'!M35</f>
        <v>0</v>
      </c>
      <c r="S44" s="81">
        <f>'Payroll Data'!N35</f>
        <v>0</v>
      </c>
      <c r="T44" s="81">
        <f>'Payroll Data'!O35</f>
        <v>0</v>
      </c>
      <c r="U44" s="81">
        <f>'Payroll Data'!P35</f>
        <v>0</v>
      </c>
      <c r="V44" s="81">
        <f>'Payroll Data'!Q35</f>
        <v>0</v>
      </c>
      <c r="X44" s="56">
        <f>H44/$G$4*52</f>
        <v>0</v>
      </c>
      <c r="Y44" s="55"/>
      <c r="Z44" s="144"/>
      <c r="AA44" s="144"/>
      <c r="AB44" s="139"/>
      <c r="AC44" s="139"/>
      <c r="AD44" s="140"/>
      <c r="AE44" s="140"/>
      <c r="AF44" s="140"/>
      <c r="AG44" s="140"/>
      <c r="AH44" s="140"/>
      <c r="AI44" s="140"/>
      <c r="AJ44" s="140"/>
      <c r="AK44" s="140"/>
      <c r="AL44" s="140"/>
      <c r="AM44" s="140"/>
      <c r="AN44" s="140"/>
      <c r="AO44" s="332" t="s">
        <v>252</v>
      </c>
      <c r="AP44" s="332"/>
      <c r="AQ44" s="332"/>
      <c r="AR44" s="332"/>
      <c r="AS44" s="332"/>
      <c r="AT44" s="332"/>
      <c r="AU44" s="332"/>
      <c r="AV44" s="332"/>
      <c r="AW44" s="332"/>
      <c r="AX44" s="140"/>
      <c r="AY44" s="140"/>
      <c r="AZ44" s="342">
        <v>0</v>
      </c>
      <c r="BA44" s="235"/>
      <c r="BB44" s="235"/>
      <c r="BC44" s="235"/>
      <c r="BD44" s="235"/>
      <c r="BE44" s="235"/>
      <c r="BF44" s="235"/>
      <c r="BG44" s="235"/>
      <c r="BH44" s="235"/>
      <c r="BI44" s="235"/>
      <c r="BJ44" s="235"/>
      <c r="BK44" s="236"/>
      <c r="BL44" s="236"/>
      <c r="BM44" s="236"/>
      <c r="BN44" s="236"/>
      <c r="BO44" s="236"/>
      <c r="BP44" s="236"/>
      <c r="BQ44" s="236"/>
      <c r="BR44" s="236"/>
      <c r="BT44" s="73">
        <f t="shared" ref="BT44:BT48" si="59">SUM(BA44:BL44)</f>
        <v>0</v>
      </c>
      <c r="BU44" s="96">
        <f t="shared" ref="BU44:BU48" si="60">BT44/$BU$5</f>
        <v>0</v>
      </c>
      <c r="BV44" s="113">
        <f t="shared" ref="BV44:BV48" si="61">BU44/$BV$5</f>
        <v>0</v>
      </c>
      <c r="BW44" s="12" t="str">
        <f>A44</f>
        <v>Employee 26</v>
      </c>
    </row>
    <row r="45" spans="1:75" ht="14.45" customHeight="1" x14ac:dyDescent="0.25">
      <c r="A45" s="12" t="str">
        <f>'Payroll Data'!A36</f>
        <v>Employee 27</v>
      </c>
      <c r="B45" s="146" t="s">
        <v>217</v>
      </c>
      <c r="C45" s="9">
        <f t="shared" si="56"/>
        <v>0</v>
      </c>
      <c r="D45" s="113">
        <f t="shared" si="57"/>
        <v>0</v>
      </c>
      <c r="F45" s="30"/>
      <c r="G45" s="293">
        <f t="shared" si="58"/>
        <v>0</v>
      </c>
      <c r="H45" s="37">
        <f t="shared" ref="H45:H48" si="62">G45</f>
        <v>0</v>
      </c>
      <c r="I45" s="30"/>
      <c r="J45" s="81">
        <f>'Payroll Data'!E36</f>
        <v>0</v>
      </c>
      <c r="K45" s="81">
        <f>'Payroll Data'!F36</f>
        <v>0</v>
      </c>
      <c r="L45" s="81">
        <f>'Payroll Data'!G36</f>
        <v>0</v>
      </c>
      <c r="M45" s="81">
        <f>'Payroll Data'!H36</f>
        <v>0</v>
      </c>
      <c r="N45" s="81">
        <f>'Payroll Data'!I36</f>
        <v>0</v>
      </c>
      <c r="O45" s="81">
        <f>'Payroll Data'!J36</f>
        <v>0</v>
      </c>
      <c r="P45" s="81">
        <f>'Payroll Data'!K36</f>
        <v>0</v>
      </c>
      <c r="Q45" s="81">
        <f>'Payroll Data'!L36</f>
        <v>0</v>
      </c>
      <c r="R45" s="81">
        <f>'Payroll Data'!M36</f>
        <v>0</v>
      </c>
      <c r="S45" s="81">
        <f>'Payroll Data'!N36</f>
        <v>0</v>
      </c>
      <c r="T45" s="81">
        <f>'Payroll Data'!O36</f>
        <v>0</v>
      </c>
      <c r="U45" s="81">
        <f>'Payroll Data'!P36</f>
        <v>0</v>
      </c>
      <c r="V45" s="81">
        <f>'Payroll Data'!Q36</f>
        <v>0</v>
      </c>
      <c r="X45" s="56">
        <f>H45/$G$4*52</f>
        <v>0</v>
      </c>
      <c r="Y45" s="55"/>
      <c r="Z45" s="144"/>
      <c r="AA45" s="144"/>
      <c r="AB45" s="139"/>
      <c r="AC45" s="139"/>
      <c r="AD45" s="140"/>
      <c r="AE45" s="140"/>
      <c r="AF45" s="140"/>
      <c r="AG45" s="140"/>
      <c r="AH45" s="140"/>
      <c r="AI45" s="140"/>
      <c r="AJ45" s="140"/>
      <c r="AK45" s="140"/>
      <c r="AL45" s="140"/>
      <c r="AM45" s="140"/>
      <c r="AN45" s="140"/>
      <c r="AO45" s="333" t="s">
        <v>253</v>
      </c>
      <c r="AP45" s="333"/>
      <c r="AQ45" s="333"/>
      <c r="AR45" s="333"/>
      <c r="AS45" s="333"/>
      <c r="AT45" s="333"/>
      <c r="AU45" s="333"/>
      <c r="AV45" s="333"/>
      <c r="AW45" s="333"/>
      <c r="AX45" s="140"/>
      <c r="AY45" s="140"/>
      <c r="AZ45" s="342">
        <v>0</v>
      </c>
      <c r="BA45" s="235"/>
      <c r="BB45" s="235"/>
      <c r="BC45" s="235"/>
      <c r="BD45" s="235"/>
      <c r="BE45" s="235"/>
      <c r="BF45" s="235"/>
      <c r="BG45" s="235"/>
      <c r="BH45" s="235"/>
      <c r="BI45" s="235"/>
      <c r="BJ45" s="235"/>
      <c r="BK45" s="236"/>
      <c r="BL45" s="236"/>
      <c r="BM45" s="236"/>
      <c r="BN45" s="236"/>
      <c r="BO45" s="236"/>
      <c r="BP45" s="236"/>
      <c r="BQ45" s="236"/>
      <c r="BR45" s="236"/>
      <c r="BT45" s="73">
        <f t="shared" si="59"/>
        <v>0</v>
      </c>
      <c r="BU45" s="96">
        <f t="shared" si="60"/>
        <v>0</v>
      </c>
      <c r="BV45" s="113">
        <f t="shared" si="61"/>
        <v>0</v>
      </c>
      <c r="BW45" s="12" t="str">
        <f>A45</f>
        <v>Employee 27</v>
      </c>
    </row>
    <row r="46" spans="1:75" ht="14.45" customHeight="1" x14ac:dyDescent="0.25">
      <c r="A46" s="12" t="str">
        <f>'Payroll Data'!A37</f>
        <v>Employee 28</v>
      </c>
      <c r="B46" s="146" t="s">
        <v>217</v>
      </c>
      <c r="C46" s="9">
        <f t="shared" si="56"/>
        <v>0</v>
      </c>
      <c r="D46" s="113">
        <f t="shared" si="57"/>
        <v>0</v>
      </c>
      <c r="F46" s="30"/>
      <c r="G46" s="293">
        <f t="shared" si="58"/>
        <v>0</v>
      </c>
      <c r="H46" s="37">
        <f t="shared" si="62"/>
        <v>0</v>
      </c>
      <c r="I46" s="30"/>
      <c r="J46" s="81">
        <f>'Payroll Data'!E37</f>
        <v>0</v>
      </c>
      <c r="K46" s="81">
        <f>'Payroll Data'!F37</f>
        <v>0</v>
      </c>
      <c r="L46" s="81">
        <f>'Payroll Data'!G37</f>
        <v>0</v>
      </c>
      <c r="M46" s="81">
        <f>'Payroll Data'!H37</f>
        <v>0</v>
      </c>
      <c r="N46" s="81">
        <f>'Payroll Data'!I37</f>
        <v>0</v>
      </c>
      <c r="O46" s="81">
        <f>'Payroll Data'!J37</f>
        <v>0</v>
      </c>
      <c r="P46" s="81">
        <f>'Payroll Data'!K37</f>
        <v>0</v>
      </c>
      <c r="Q46" s="81">
        <f>'Payroll Data'!L37</f>
        <v>0</v>
      </c>
      <c r="R46" s="81">
        <f>'Payroll Data'!M37</f>
        <v>0</v>
      </c>
      <c r="S46" s="81">
        <f>'Payroll Data'!N37</f>
        <v>0</v>
      </c>
      <c r="T46" s="81">
        <f>'Payroll Data'!O37</f>
        <v>0</v>
      </c>
      <c r="U46" s="81">
        <f>'Payroll Data'!P37</f>
        <v>0</v>
      </c>
      <c r="V46" s="81">
        <f>'Payroll Data'!Q37</f>
        <v>0</v>
      </c>
      <c r="X46" s="56">
        <f>H46/$G$4*52</f>
        <v>0</v>
      </c>
      <c r="Y46" s="55"/>
      <c r="Z46" s="144"/>
      <c r="AA46" s="144"/>
      <c r="AB46" s="139"/>
      <c r="AC46" s="139"/>
      <c r="AD46" s="140"/>
      <c r="AE46" s="140"/>
      <c r="AF46" s="140"/>
      <c r="AG46" s="140"/>
      <c r="AH46" s="140"/>
      <c r="AI46" s="140"/>
      <c r="AJ46" s="140"/>
      <c r="AK46" s="140"/>
      <c r="AL46" s="140"/>
      <c r="AM46" s="140"/>
      <c r="AN46" s="140"/>
      <c r="AO46" s="333"/>
      <c r="AP46" s="333"/>
      <c r="AQ46" s="333"/>
      <c r="AR46" s="333"/>
      <c r="AS46" s="333"/>
      <c r="AT46" s="333"/>
      <c r="AU46" s="333"/>
      <c r="AV46" s="333"/>
      <c r="AW46" s="333"/>
      <c r="AX46" s="140"/>
      <c r="AY46" s="140"/>
      <c r="AZ46" s="342">
        <v>0</v>
      </c>
      <c r="BA46" s="235"/>
      <c r="BB46" s="235"/>
      <c r="BC46" s="235"/>
      <c r="BD46" s="235"/>
      <c r="BE46" s="235"/>
      <c r="BF46" s="235"/>
      <c r="BG46" s="235"/>
      <c r="BH46" s="235"/>
      <c r="BI46" s="235"/>
      <c r="BJ46" s="235"/>
      <c r="BK46" s="236"/>
      <c r="BL46" s="236"/>
      <c r="BM46" s="236"/>
      <c r="BN46" s="236"/>
      <c r="BO46" s="236"/>
      <c r="BP46" s="236"/>
      <c r="BQ46" s="236"/>
      <c r="BR46" s="236"/>
      <c r="BT46" s="73">
        <f t="shared" si="59"/>
        <v>0</v>
      </c>
      <c r="BU46" s="96">
        <f t="shared" si="60"/>
        <v>0</v>
      </c>
      <c r="BV46" s="113">
        <f t="shared" si="61"/>
        <v>0</v>
      </c>
      <c r="BW46" s="12" t="str">
        <f>A46</f>
        <v>Employee 28</v>
      </c>
    </row>
    <row r="47" spans="1:75" ht="14.45" customHeight="1" x14ac:dyDescent="0.25">
      <c r="A47" s="12" t="str">
        <f>'Payroll Data'!A38</f>
        <v>Employee 29</v>
      </c>
      <c r="B47" s="146" t="s">
        <v>217</v>
      </c>
      <c r="C47" s="9">
        <f t="shared" ref="C47" si="63">H47</f>
        <v>0</v>
      </c>
      <c r="D47" s="113">
        <f t="shared" ref="D47" si="64">BV47</f>
        <v>0</v>
      </c>
      <c r="F47" s="30"/>
      <c r="G47" s="293">
        <f t="shared" ref="G47" si="65">V47</f>
        <v>0</v>
      </c>
      <c r="H47" s="37">
        <f t="shared" si="62"/>
        <v>0</v>
      </c>
      <c r="I47" s="30"/>
      <c r="J47" s="81">
        <f>'Payroll Data'!E38</f>
        <v>0</v>
      </c>
      <c r="K47" s="81">
        <f>'Payroll Data'!F38</f>
        <v>0</v>
      </c>
      <c r="L47" s="81">
        <f>'Payroll Data'!G38</f>
        <v>0</v>
      </c>
      <c r="M47" s="81">
        <f>'Payroll Data'!H38</f>
        <v>0</v>
      </c>
      <c r="N47" s="81">
        <f>'Payroll Data'!I38</f>
        <v>0</v>
      </c>
      <c r="O47" s="81">
        <f>'Payroll Data'!J38</f>
        <v>0</v>
      </c>
      <c r="P47" s="81">
        <f>'Payroll Data'!K38</f>
        <v>0</v>
      </c>
      <c r="Q47" s="81">
        <f>'Payroll Data'!L38</f>
        <v>0</v>
      </c>
      <c r="R47" s="81">
        <f>'Payroll Data'!M38</f>
        <v>0</v>
      </c>
      <c r="S47" s="81">
        <f>'Payroll Data'!N38</f>
        <v>0</v>
      </c>
      <c r="T47" s="81">
        <f>'Payroll Data'!O38</f>
        <v>0</v>
      </c>
      <c r="U47" s="81">
        <f>'Payroll Data'!P38</f>
        <v>0</v>
      </c>
      <c r="V47" s="81">
        <f>'Payroll Data'!Q38</f>
        <v>0</v>
      </c>
      <c r="X47" s="56">
        <f>H47/$G$4*52</f>
        <v>0</v>
      </c>
      <c r="Y47" s="55"/>
      <c r="Z47" s="144"/>
      <c r="AA47" s="144"/>
      <c r="AB47" s="139"/>
      <c r="AC47" s="139"/>
      <c r="AD47" s="140"/>
      <c r="AE47" s="140"/>
      <c r="AF47" s="140"/>
      <c r="AG47" s="140"/>
      <c r="AH47" s="140"/>
      <c r="AI47" s="140"/>
      <c r="AJ47" s="140"/>
      <c r="AK47" s="140"/>
      <c r="AL47" s="140"/>
      <c r="AM47" s="140"/>
      <c r="AN47" s="140"/>
      <c r="AO47" s="258"/>
      <c r="AP47" s="258"/>
      <c r="AQ47" s="258"/>
      <c r="AR47" s="258"/>
      <c r="AS47" s="258"/>
      <c r="AT47" s="258"/>
      <c r="AU47" s="258"/>
      <c r="AV47" s="258"/>
      <c r="AW47" s="258"/>
      <c r="AX47" s="140"/>
      <c r="AY47" s="140"/>
      <c r="AZ47" s="342">
        <v>0</v>
      </c>
      <c r="BA47" s="235"/>
      <c r="BB47" s="235"/>
      <c r="BC47" s="235"/>
      <c r="BD47" s="235"/>
      <c r="BE47" s="235"/>
      <c r="BF47" s="235"/>
      <c r="BG47" s="235"/>
      <c r="BH47" s="235"/>
      <c r="BI47" s="235"/>
      <c r="BJ47" s="235"/>
      <c r="BK47" s="236"/>
      <c r="BL47" s="236"/>
      <c r="BM47" s="236"/>
      <c r="BN47" s="236"/>
      <c r="BO47" s="236"/>
      <c r="BP47" s="236"/>
      <c r="BQ47" s="236"/>
      <c r="BR47" s="236"/>
      <c r="BT47" s="73">
        <f t="shared" ref="BT47" si="66">SUM(BA47:BL47)</f>
        <v>0</v>
      </c>
      <c r="BU47" s="96">
        <f t="shared" si="60"/>
        <v>0</v>
      </c>
      <c r="BV47" s="113">
        <f t="shared" si="61"/>
        <v>0</v>
      </c>
      <c r="BW47" s="12" t="str">
        <f>A47</f>
        <v>Employee 29</v>
      </c>
    </row>
    <row r="48" spans="1:75" x14ac:dyDescent="0.25">
      <c r="A48" s="12" t="str">
        <f>'Payroll Data'!A39</f>
        <v>Employee 30</v>
      </c>
      <c r="B48" s="146" t="s">
        <v>217</v>
      </c>
      <c r="C48" s="9">
        <f t="shared" si="56"/>
        <v>0</v>
      </c>
      <c r="D48" s="113">
        <f t="shared" si="57"/>
        <v>0</v>
      </c>
      <c r="F48" s="30"/>
      <c r="G48" s="293">
        <f t="shared" si="58"/>
        <v>0</v>
      </c>
      <c r="H48" s="37">
        <f t="shared" si="62"/>
        <v>0</v>
      </c>
      <c r="I48" s="30"/>
      <c r="J48" s="81">
        <f>'Payroll Data'!E39</f>
        <v>0</v>
      </c>
      <c r="K48" s="81">
        <f>'Payroll Data'!F39</f>
        <v>0</v>
      </c>
      <c r="L48" s="81">
        <f>'Payroll Data'!G39</f>
        <v>0</v>
      </c>
      <c r="M48" s="81">
        <f>'Payroll Data'!H39</f>
        <v>0</v>
      </c>
      <c r="N48" s="81">
        <f>'Payroll Data'!I39</f>
        <v>0</v>
      </c>
      <c r="O48" s="81">
        <f>'Payroll Data'!J39</f>
        <v>0</v>
      </c>
      <c r="P48" s="81">
        <f>'Payroll Data'!K39</f>
        <v>0</v>
      </c>
      <c r="Q48" s="81">
        <f>'Payroll Data'!L39</f>
        <v>0</v>
      </c>
      <c r="R48" s="81">
        <f>'Payroll Data'!M39</f>
        <v>0</v>
      </c>
      <c r="S48" s="81">
        <f>'Payroll Data'!N39</f>
        <v>0</v>
      </c>
      <c r="T48" s="81">
        <f>'Payroll Data'!O39</f>
        <v>0</v>
      </c>
      <c r="U48" s="81">
        <f>'Payroll Data'!P39</f>
        <v>0</v>
      </c>
      <c r="V48" s="81">
        <f>'Payroll Data'!Q39</f>
        <v>0</v>
      </c>
      <c r="X48" s="56">
        <f>H48/$G$4*52</f>
        <v>0</v>
      </c>
      <c r="Y48" s="55"/>
      <c r="Z48" s="144"/>
      <c r="AA48" s="144"/>
      <c r="AB48" s="139"/>
      <c r="AC48" s="139"/>
      <c r="AD48" s="140"/>
      <c r="AE48" s="140"/>
      <c r="AF48" s="140"/>
      <c r="AG48" s="140"/>
      <c r="AH48" s="140"/>
      <c r="AI48" s="140"/>
      <c r="AJ48" s="140"/>
      <c r="AK48" s="140"/>
      <c r="AL48" s="140"/>
      <c r="AM48" s="140"/>
      <c r="AN48" s="140"/>
      <c r="AO48" s="250"/>
      <c r="AP48" s="250"/>
      <c r="AQ48" s="250"/>
      <c r="AR48" s="250"/>
      <c r="AS48" s="250"/>
      <c r="AT48" s="140"/>
      <c r="AU48" s="140"/>
      <c r="AV48" s="140"/>
      <c r="AW48" s="140"/>
      <c r="AX48" s="140"/>
      <c r="AY48" s="140"/>
      <c r="AZ48" s="342">
        <v>0</v>
      </c>
      <c r="BA48" s="235"/>
      <c r="BB48" s="235"/>
      <c r="BC48" s="235"/>
      <c r="BD48" s="235"/>
      <c r="BE48" s="235"/>
      <c r="BF48" s="235"/>
      <c r="BG48" s="235"/>
      <c r="BH48" s="235"/>
      <c r="BI48" s="235"/>
      <c r="BJ48" s="235"/>
      <c r="BK48" s="236"/>
      <c r="BL48" s="236"/>
      <c r="BM48" s="236"/>
      <c r="BN48" s="236"/>
      <c r="BO48" s="236"/>
      <c r="BP48" s="236"/>
      <c r="BQ48" s="236"/>
      <c r="BR48" s="236"/>
      <c r="BT48" s="73">
        <f t="shared" si="59"/>
        <v>0</v>
      </c>
      <c r="BU48" s="96">
        <f t="shared" si="60"/>
        <v>0</v>
      </c>
      <c r="BV48" s="113">
        <f t="shared" si="61"/>
        <v>0</v>
      </c>
      <c r="BW48" s="12" t="str">
        <f>A48</f>
        <v>Employee 30</v>
      </c>
    </row>
    <row r="49" spans="1:75" ht="15.75" thickBot="1" x14ac:dyDescent="0.3">
      <c r="D49" s="116"/>
      <c r="J49" s="131"/>
      <c r="K49" s="131"/>
      <c r="L49" s="131"/>
      <c r="M49" s="131"/>
      <c r="N49" s="12"/>
      <c r="O49" s="12"/>
      <c r="P49" s="30"/>
      <c r="Q49" s="30"/>
      <c r="R49" s="30"/>
      <c r="S49" s="30"/>
      <c r="T49" s="30"/>
      <c r="U49" s="30"/>
      <c r="V49" s="30"/>
      <c r="X49" s="97"/>
      <c r="Z49" s="138"/>
      <c r="AA49" s="138"/>
      <c r="AB49" s="138"/>
      <c r="AC49" s="138"/>
      <c r="AD49" s="138"/>
      <c r="AE49" s="138"/>
      <c r="AF49" s="138"/>
      <c r="AG49" s="138"/>
      <c r="AH49" s="138"/>
      <c r="AI49" s="138"/>
      <c r="AJ49" s="138"/>
      <c r="AK49" s="138"/>
      <c r="AL49" s="138"/>
      <c r="AM49" s="138"/>
      <c r="AN49" s="138"/>
      <c r="AO49" s="250"/>
      <c r="AP49" s="250"/>
      <c r="AQ49" s="250"/>
      <c r="AR49" s="250"/>
      <c r="AS49" s="250"/>
      <c r="AT49" s="138"/>
      <c r="AU49" s="138"/>
      <c r="AV49" s="138"/>
      <c r="AW49" s="138"/>
      <c r="AX49" s="138"/>
      <c r="AY49" s="138"/>
      <c r="AZ49" s="11" t="s">
        <v>214</v>
      </c>
      <c r="BT49" s="5"/>
      <c r="BU49" s="5"/>
      <c r="BV49" s="116"/>
    </row>
    <row r="50" spans="1:75" x14ac:dyDescent="0.25">
      <c r="A50" s="41" t="s">
        <v>38</v>
      </c>
      <c r="B50" s="69"/>
      <c r="C50" s="93">
        <f>SUM(C44:C49)</f>
        <v>0</v>
      </c>
      <c r="D50" s="125">
        <f>SUM(D44:D49)</f>
        <v>0</v>
      </c>
      <c r="H50" s="20">
        <f>SUM(H44:H49)</f>
        <v>0</v>
      </c>
      <c r="J50" s="23">
        <f t="shared" ref="J50:V50" si="67">SUM(J44:J49)</f>
        <v>0</v>
      </c>
      <c r="K50" s="23">
        <f t="shared" si="67"/>
        <v>0</v>
      </c>
      <c r="L50" s="23">
        <f t="shared" si="67"/>
        <v>0</v>
      </c>
      <c r="M50" s="23">
        <f t="shared" si="67"/>
        <v>0</v>
      </c>
      <c r="N50" s="23">
        <f t="shared" si="67"/>
        <v>0</v>
      </c>
      <c r="O50" s="23">
        <f t="shared" si="67"/>
        <v>0</v>
      </c>
      <c r="P50" s="23">
        <f>'Payroll Data'!K40</f>
        <v>0</v>
      </c>
      <c r="Q50" s="23">
        <f>'Payroll Data'!L40</f>
        <v>0</v>
      </c>
      <c r="R50" s="23">
        <f>'Payroll Data'!M40</f>
        <v>0</v>
      </c>
      <c r="S50" s="23">
        <f>'Payroll Data'!N40</f>
        <v>0</v>
      </c>
      <c r="T50" s="23">
        <f>'Payroll Data'!O40</f>
        <v>0</v>
      </c>
      <c r="U50" s="23">
        <f>'Payroll Data'!P40</f>
        <v>0</v>
      </c>
      <c r="V50" s="23">
        <f t="shared" si="67"/>
        <v>0</v>
      </c>
      <c r="X50" s="58"/>
      <c r="Y50" s="58"/>
      <c r="Z50" s="327"/>
      <c r="AA50" s="327"/>
      <c r="AB50" s="327"/>
      <c r="AC50" s="327"/>
      <c r="AD50" s="327"/>
      <c r="AE50" s="160"/>
      <c r="AF50" s="160"/>
      <c r="AG50" s="160"/>
      <c r="AH50" s="160"/>
      <c r="AI50" s="160"/>
      <c r="AJ50" s="160"/>
      <c r="AK50" s="160"/>
      <c r="AL50" s="160"/>
      <c r="AM50" s="160"/>
      <c r="AN50" s="160"/>
      <c r="AO50" s="250"/>
      <c r="AP50" s="250"/>
      <c r="AQ50" s="250"/>
      <c r="AR50" s="250"/>
      <c r="AS50" s="250"/>
      <c r="AT50" s="160"/>
      <c r="AU50" s="160"/>
      <c r="AV50" s="160"/>
      <c r="AW50" s="160"/>
      <c r="AX50" s="160"/>
      <c r="AY50" s="160"/>
      <c r="AZ50" s="146">
        <f>SUM(AZ44:AZ49)</f>
        <v>0</v>
      </c>
      <c r="BA50" s="283">
        <f t="shared" ref="BA50" si="68">SUM(BA44:BA49)</f>
        <v>0</v>
      </c>
      <c r="BB50" s="283">
        <f t="shared" ref="BB50:BL50" si="69">SUM(BB44:BB49)</f>
        <v>0</v>
      </c>
      <c r="BC50" s="283">
        <f t="shared" si="69"/>
        <v>0</v>
      </c>
      <c r="BD50" s="283">
        <f t="shared" si="69"/>
        <v>0</v>
      </c>
      <c r="BE50" s="283">
        <f t="shared" si="69"/>
        <v>0</v>
      </c>
      <c r="BF50" s="283">
        <f t="shared" si="69"/>
        <v>0</v>
      </c>
      <c r="BG50" s="283">
        <f t="shared" si="69"/>
        <v>0</v>
      </c>
      <c r="BH50" s="283">
        <f t="shared" si="69"/>
        <v>0</v>
      </c>
      <c r="BI50" s="283">
        <f t="shared" si="69"/>
        <v>0</v>
      </c>
      <c r="BJ50" s="283">
        <f t="shared" si="69"/>
        <v>0</v>
      </c>
      <c r="BK50" s="283">
        <f t="shared" si="69"/>
        <v>0</v>
      </c>
      <c r="BL50" s="283">
        <f t="shared" si="69"/>
        <v>0</v>
      </c>
      <c r="BM50" s="283">
        <f t="shared" ref="BM50:BR50" si="70">SUM(BM44:BM49)</f>
        <v>0</v>
      </c>
      <c r="BN50" s="283">
        <f t="shared" si="70"/>
        <v>0</v>
      </c>
      <c r="BO50" s="283">
        <f t="shared" si="70"/>
        <v>0</v>
      </c>
      <c r="BP50" s="283">
        <f t="shared" si="70"/>
        <v>0</v>
      </c>
      <c r="BQ50" s="283">
        <f t="shared" si="70"/>
        <v>0</v>
      </c>
      <c r="BR50" s="283">
        <f t="shared" si="70"/>
        <v>0</v>
      </c>
      <c r="BT50" s="52">
        <f>SUM(BT44:BT48)</f>
        <v>0</v>
      </c>
      <c r="BU50" s="50" t="e">
        <f>BT50/G4/AZ50</f>
        <v>#DIV/0!</v>
      </c>
      <c r="BV50" s="118">
        <f>SUM(BV44:BV48)</f>
        <v>0</v>
      </c>
      <c r="BW50" s="10" t="s">
        <v>369</v>
      </c>
    </row>
    <row r="51" spans="1:75" ht="15.75" thickBot="1" x14ac:dyDescent="0.3">
      <c r="C51" s="74" t="s">
        <v>42</v>
      </c>
      <c r="D51" s="74" t="s">
        <v>43</v>
      </c>
      <c r="J51" s="47"/>
      <c r="K51" s="47"/>
      <c r="L51" s="47"/>
      <c r="M51" s="47"/>
      <c r="N51" s="281"/>
      <c r="O51" s="47"/>
      <c r="P51" s="47"/>
      <c r="Q51" s="47"/>
      <c r="R51" s="47"/>
      <c r="S51" s="47"/>
      <c r="T51" s="47"/>
      <c r="U51" s="47"/>
      <c r="V51" s="47"/>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BA51" s="50" t="e">
        <f>BA50/$AZ$50</f>
        <v>#DIV/0!</v>
      </c>
      <c r="BB51" s="50" t="e">
        <f t="shared" ref="BB51:BL51" si="71">BB50/$AZ$50</f>
        <v>#DIV/0!</v>
      </c>
      <c r="BC51" s="50" t="e">
        <f t="shared" si="71"/>
        <v>#DIV/0!</v>
      </c>
      <c r="BD51" s="50" t="e">
        <f t="shared" si="71"/>
        <v>#DIV/0!</v>
      </c>
      <c r="BE51" s="50" t="e">
        <f t="shared" si="71"/>
        <v>#DIV/0!</v>
      </c>
      <c r="BF51" s="50" t="e">
        <f t="shared" si="71"/>
        <v>#DIV/0!</v>
      </c>
      <c r="BG51" s="50" t="e">
        <f t="shared" si="71"/>
        <v>#DIV/0!</v>
      </c>
      <c r="BH51" s="50" t="e">
        <f t="shared" si="71"/>
        <v>#DIV/0!</v>
      </c>
      <c r="BI51" s="50" t="e">
        <f t="shared" si="71"/>
        <v>#DIV/0!</v>
      </c>
      <c r="BJ51" s="50" t="e">
        <f t="shared" si="71"/>
        <v>#DIV/0!</v>
      </c>
      <c r="BK51" s="50" t="e">
        <f t="shared" si="71"/>
        <v>#DIV/0!</v>
      </c>
      <c r="BL51" s="50" t="e">
        <f t="shared" si="71"/>
        <v>#DIV/0!</v>
      </c>
      <c r="BM51" s="50" t="e">
        <f t="shared" ref="BM51:BR51" si="72">BM50/$AZ$50</f>
        <v>#DIV/0!</v>
      </c>
      <c r="BN51" s="50" t="e">
        <f t="shared" si="72"/>
        <v>#DIV/0!</v>
      </c>
      <c r="BO51" s="50" t="e">
        <f t="shared" si="72"/>
        <v>#DIV/0!</v>
      </c>
      <c r="BP51" s="50" t="e">
        <f t="shared" si="72"/>
        <v>#DIV/0!</v>
      </c>
      <c r="BQ51" s="50" t="e">
        <f t="shared" si="72"/>
        <v>#DIV/0!</v>
      </c>
      <c r="BR51" s="50" t="e">
        <f t="shared" si="72"/>
        <v>#DIV/0!</v>
      </c>
      <c r="BV51" s="119">
        <f>AZ50</f>
        <v>0</v>
      </c>
      <c r="BW51" s="5" t="s">
        <v>122</v>
      </c>
    </row>
    <row r="52" spans="1:75" x14ac:dyDescent="0.25">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row>
    <row r="53" spans="1:75" x14ac:dyDescent="0.25">
      <c r="D53" s="118">
        <f>D36+D50</f>
        <v>0</v>
      </c>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row>
    <row r="54" spans="1:75" s="10" customFormat="1" x14ac:dyDescent="0.25">
      <c r="A54" s="10" t="s">
        <v>219</v>
      </c>
      <c r="J54" s="23">
        <f t="shared" ref="J54:V54" si="73">J36+J50</f>
        <v>0</v>
      </c>
      <c r="K54" s="23">
        <f t="shared" si="73"/>
        <v>0</v>
      </c>
      <c r="L54" s="23">
        <f t="shared" si="73"/>
        <v>0</v>
      </c>
      <c r="M54" s="23">
        <f t="shared" si="73"/>
        <v>0</v>
      </c>
      <c r="N54" s="23">
        <f>N36+N50</f>
        <v>0</v>
      </c>
      <c r="O54" s="23">
        <f t="shared" si="73"/>
        <v>0</v>
      </c>
      <c r="P54" s="23"/>
      <c r="Q54" s="23"/>
      <c r="R54" s="23"/>
      <c r="S54" s="23"/>
      <c r="T54" s="23"/>
      <c r="U54" s="23"/>
      <c r="V54" s="23">
        <f t="shared" si="73"/>
        <v>0</v>
      </c>
      <c r="X54" s="58"/>
      <c r="Y54" s="58"/>
      <c r="Z54" s="58"/>
      <c r="AA54" s="58"/>
      <c r="AB54" s="58"/>
      <c r="AC54" s="58"/>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BA54" s="52">
        <f t="shared" ref="BA54" si="74">BA36+BA50</f>
        <v>0</v>
      </c>
      <c r="BB54" s="52">
        <f t="shared" ref="BB54:BL54" si="75">BB36+BB50</f>
        <v>0</v>
      </c>
      <c r="BC54" s="52">
        <f t="shared" si="75"/>
        <v>0</v>
      </c>
      <c r="BD54" s="52">
        <f t="shared" si="75"/>
        <v>0</v>
      </c>
      <c r="BE54" s="52">
        <f t="shared" si="75"/>
        <v>0</v>
      </c>
      <c r="BF54" s="52">
        <f t="shared" si="75"/>
        <v>0</v>
      </c>
      <c r="BG54" s="52">
        <f t="shared" si="75"/>
        <v>0</v>
      </c>
      <c r="BH54" s="52">
        <f t="shared" si="75"/>
        <v>0</v>
      </c>
      <c r="BI54" s="52">
        <f t="shared" si="75"/>
        <v>0</v>
      </c>
      <c r="BJ54" s="52">
        <f t="shared" si="75"/>
        <v>0</v>
      </c>
      <c r="BK54" s="52">
        <f t="shared" si="75"/>
        <v>0</v>
      </c>
      <c r="BL54" s="52">
        <f t="shared" si="75"/>
        <v>0</v>
      </c>
      <c r="BM54" s="52">
        <f t="shared" ref="BM54:BR54" si="76">BM36+BM50</f>
        <v>0</v>
      </c>
      <c r="BN54" s="52">
        <f t="shared" si="76"/>
        <v>0</v>
      </c>
      <c r="BO54" s="52">
        <f t="shared" si="76"/>
        <v>0</v>
      </c>
      <c r="BP54" s="52">
        <f t="shared" si="76"/>
        <v>0</v>
      </c>
      <c r="BQ54" s="52">
        <f t="shared" si="76"/>
        <v>0</v>
      </c>
      <c r="BR54" s="52">
        <f t="shared" si="76"/>
        <v>0</v>
      </c>
      <c r="BT54" s="52">
        <f>BT36+BT50</f>
        <v>0</v>
      </c>
      <c r="BU54" s="50" t="e">
        <f>BT54/G4/(AZ36+AZ50)</f>
        <v>#DIV/0!</v>
      </c>
      <c r="BV54" s="118">
        <f>BV36+BV50</f>
        <v>0</v>
      </c>
      <c r="BW54" s="10" t="s">
        <v>370</v>
      </c>
    </row>
    <row r="55" spans="1:75" s="10" customFormat="1" x14ac:dyDescent="0.25">
      <c r="J55" s="47"/>
      <c r="K55" s="47"/>
      <c r="L55" s="47"/>
      <c r="M55" s="47"/>
      <c r="N55" s="281"/>
      <c r="O55" s="47"/>
      <c r="P55" s="47"/>
      <c r="Q55" s="47"/>
      <c r="R55" s="47"/>
      <c r="S55" s="47"/>
      <c r="T55" s="47"/>
      <c r="U55" s="47"/>
      <c r="V55" s="47"/>
      <c r="X55" s="59"/>
      <c r="Y55" s="59"/>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BA55" s="53" t="e">
        <f>BA54/($AZ$36+$AZ$50)</f>
        <v>#DIV/0!</v>
      </c>
      <c r="BB55" s="53" t="e">
        <f t="shared" ref="BB55:BL55" si="77">BB54/($AZ$36+$AZ$50)</f>
        <v>#DIV/0!</v>
      </c>
      <c r="BC55" s="53" t="e">
        <f t="shared" si="77"/>
        <v>#DIV/0!</v>
      </c>
      <c r="BD55" s="53" t="e">
        <f t="shared" si="77"/>
        <v>#DIV/0!</v>
      </c>
      <c r="BE55" s="53" t="e">
        <f t="shared" si="77"/>
        <v>#DIV/0!</v>
      </c>
      <c r="BF55" s="53" t="e">
        <f t="shared" si="77"/>
        <v>#DIV/0!</v>
      </c>
      <c r="BG55" s="53" t="e">
        <f t="shared" si="77"/>
        <v>#DIV/0!</v>
      </c>
      <c r="BH55" s="53" t="e">
        <f t="shared" si="77"/>
        <v>#DIV/0!</v>
      </c>
      <c r="BI55" s="53" t="e">
        <f t="shared" si="77"/>
        <v>#DIV/0!</v>
      </c>
      <c r="BJ55" s="53" t="e">
        <f t="shared" si="77"/>
        <v>#DIV/0!</v>
      </c>
      <c r="BK55" s="53" t="e">
        <f t="shared" si="77"/>
        <v>#DIV/0!</v>
      </c>
      <c r="BL55" s="53" t="e">
        <f t="shared" si="77"/>
        <v>#DIV/0!</v>
      </c>
      <c r="BM55" s="53" t="e">
        <f t="shared" ref="BM55:BR55" si="78">BM54/($AZ$36+$AZ$50)</f>
        <v>#DIV/0!</v>
      </c>
      <c r="BN55" s="53" t="e">
        <f t="shared" si="78"/>
        <v>#DIV/0!</v>
      </c>
      <c r="BO55" s="53" t="e">
        <f t="shared" si="78"/>
        <v>#DIV/0!</v>
      </c>
      <c r="BP55" s="53" t="e">
        <f t="shared" si="78"/>
        <v>#DIV/0!</v>
      </c>
      <c r="BQ55" s="53" t="e">
        <f t="shared" si="78"/>
        <v>#DIV/0!</v>
      </c>
      <c r="BR55" s="53" t="e">
        <f t="shared" si="78"/>
        <v>#DIV/0!</v>
      </c>
      <c r="BT55" s="59"/>
      <c r="BU55" s="59"/>
      <c r="BV55" s="259">
        <f>AZ36+AZ50</f>
        <v>0</v>
      </c>
      <c r="BW55" s="5" t="s">
        <v>122</v>
      </c>
    </row>
    <row r="56" spans="1:75" s="10" customFormat="1" x14ac:dyDescent="0.25">
      <c r="X56" s="59"/>
      <c r="Y56" s="59"/>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BB56" s="95"/>
      <c r="BC56" s="95"/>
      <c r="BD56" s="95"/>
      <c r="BE56" s="95"/>
      <c r="BF56" s="95"/>
      <c r="BG56" s="95"/>
      <c r="BH56" s="95"/>
      <c r="BI56" s="95"/>
      <c r="BJ56" s="95"/>
      <c r="BK56" s="95"/>
      <c r="BL56" s="95"/>
      <c r="BM56" s="95"/>
      <c r="BN56" s="95"/>
      <c r="BO56" s="95"/>
      <c r="BP56" s="95"/>
      <c r="BQ56" s="95"/>
      <c r="BR56" s="95"/>
      <c r="BT56" s="59"/>
      <c r="BU56" s="59"/>
      <c r="BV56" s="120"/>
    </row>
    <row r="57" spans="1:75" x14ac:dyDescent="0.25">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row>
    <row r="58" spans="1:75" ht="15.75" x14ac:dyDescent="0.25">
      <c r="J58" s="316" t="str">
        <f>$J$7</f>
        <v>Date Range: Date - Date</v>
      </c>
      <c r="K58" s="316"/>
      <c r="L58" s="316"/>
      <c r="M58" s="316"/>
      <c r="N58" s="316"/>
      <c r="O58" s="316"/>
      <c r="P58" s="316"/>
      <c r="Q58" s="316"/>
      <c r="R58" s="316"/>
      <c r="S58" s="316"/>
      <c r="T58" s="316"/>
      <c r="U58" s="316"/>
      <c r="V58" s="316"/>
      <c r="X58" s="92"/>
      <c r="Y58" s="92"/>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row>
    <row r="59" spans="1:75" x14ac:dyDescent="0.25">
      <c r="J59" s="315"/>
      <c r="K59" s="315"/>
      <c r="L59" s="315"/>
      <c r="M59" s="315"/>
      <c r="N59" s="315"/>
      <c r="O59" s="315"/>
      <c r="P59" s="315"/>
      <c r="Q59" s="315"/>
      <c r="R59" s="315"/>
      <c r="S59" s="315"/>
      <c r="T59" s="315"/>
      <c r="U59" s="315"/>
      <c r="V59" s="315"/>
      <c r="X59" s="6"/>
      <c r="Y59" s="6"/>
      <c r="Z59" s="317"/>
      <c r="AA59" s="317"/>
      <c r="AB59" s="317"/>
      <c r="AC59" s="317"/>
      <c r="AD59" s="317"/>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38"/>
      <c r="BA59" s="315" t="str">
        <f t="shared" ref="BA59" si="79">$BA$7</f>
        <v>Hours Worked per Week throughout Covered Period</v>
      </c>
      <c r="BB59" s="315"/>
      <c r="BC59" s="315"/>
      <c r="BD59" s="315"/>
      <c r="BE59" s="315"/>
      <c r="BF59" s="315"/>
      <c r="BG59" s="315"/>
      <c r="BH59" s="315"/>
      <c r="BI59" s="315"/>
      <c r="BJ59" s="315"/>
      <c r="BK59" s="315"/>
      <c r="BL59" s="315"/>
      <c r="BM59" s="315"/>
      <c r="BN59" s="315"/>
      <c r="BO59" s="315"/>
      <c r="BP59" s="315"/>
      <c r="BQ59" s="315"/>
      <c r="BR59" s="315"/>
      <c r="BT59" s="318" t="s">
        <v>216</v>
      </c>
      <c r="BU59" s="318"/>
      <c r="BV59" s="318"/>
    </row>
    <row r="60" spans="1:75" ht="75" x14ac:dyDescent="0.25">
      <c r="A60" s="42" t="s">
        <v>72</v>
      </c>
      <c r="B60" s="43" t="s">
        <v>28</v>
      </c>
      <c r="C60" s="42" t="s">
        <v>29</v>
      </c>
      <c r="D60" s="42" t="s">
        <v>30</v>
      </c>
      <c r="G60" s="232" t="s">
        <v>83</v>
      </c>
      <c r="H60" s="234" t="s">
        <v>136</v>
      </c>
      <c r="J60" s="94" t="str">
        <f t="shared" ref="J60:V60" si="80">J8</f>
        <v xml:space="preserve">April 27 - May 10                               </v>
      </c>
      <c r="K60" s="94" t="str">
        <f t="shared" si="80"/>
        <v>Payroll Period Date Range</v>
      </c>
      <c r="L60" s="94" t="str">
        <f t="shared" si="80"/>
        <v>Payroll Period Date Range</v>
      </c>
      <c r="M60" s="94" t="str">
        <f t="shared" si="80"/>
        <v>Payroll Period Date Range</v>
      </c>
      <c r="N60" s="94" t="str">
        <f t="shared" si="80"/>
        <v>Payroll Period Date Range</v>
      </c>
      <c r="O60" s="233" t="str">
        <f t="shared" si="80"/>
        <v>Payroll Period Date Range</v>
      </c>
      <c r="P60" s="233" t="str">
        <f t="shared" ref="P60:U60" si="81">P43</f>
        <v>Payroll Period Date Range</v>
      </c>
      <c r="Q60" s="233" t="str">
        <f t="shared" si="81"/>
        <v>Payroll Period Date Range</v>
      </c>
      <c r="R60" s="233" t="str">
        <f t="shared" si="81"/>
        <v>Payroll Period Date Range</v>
      </c>
      <c r="S60" s="233" t="str">
        <f t="shared" si="81"/>
        <v>Payroll Period Date Range</v>
      </c>
      <c r="T60" s="233" t="str">
        <f t="shared" si="81"/>
        <v>Payroll Period Date Range</v>
      </c>
      <c r="U60" s="233" t="str">
        <f t="shared" si="81"/>
        <v>Payroll Period Date Range</v>
      </c>
      <c r="V60" s="233" t="str">
        <f t="shared" si="80"/>
        <v>Total Gross Incurred/Paid during Covered Period</v>
      </c>
      <c r="X60" s="94" t="str">
        <f>$X$43</f>
        <v>Annualized Adj Comp based on Covered Period Earnings</v>
      </c>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138"/>
      <c r="BA60" s="94" t="str">
        <f t="shared" ref="BA60:BR60" si="82">BA8</f>
        <v>Date - Week 1</v>
      </c>
      <c r="BB60" s="94" t="str">
        <f t="shared" si="82"/>
        <v>Date - Week 2</v>
      </c>
      <c r="BC60" s="94" t="str">
        <f t="shared" si="82"/>
        <v>Date - Week 3</v>
      </c>
      <c r="BD60" s="94" t="str">
        <f t="shared" si="82"/>
        <v>Date - Week 4</v>
      </c>
      <c r="BE60" s="94" t="str">
        <f t="shared" si="82"/>
        <v>Date - Week 5</v>
      </c>
      <c r="BF60" s="94" t="str">
        <f t="shared" si="82"/>
        <v>Date - Week 6</v>
      </c>
      <c r="BG60" s="94" t="str">
        <f t="shared" si="82"/>
        <v>Date - Week 7</v>
      </c>
      <c r="BH60" s="94" t="str">
        <f t="shared" si="82"/>
        <v>Date - Week 8</v>
      </c>
      <c r="BI60" s="94" t="str">
        <f t="shared" si="82"/>
        <v>Date - Week 9</v>
      </c>
      <c r="BJ60" s="94" t="str">
        <f t="shared" si="82"/>
        <v>Date - Week 10</v>
      </c>
      <c r="BK60" s="94" t="str">
        <f t="shared" si="82"/>
        <v>Date - Week 11</v>
      </c>
      <c r="BL60" s="94" t="str">
        <f t="shared" si="82"/>
        <v>Date - Week 12</v>
      </c>
      <c r="BM60" s="94" t="str">
        <f t="shared" si="82"/>
        <v>Date - Week 13</v>
      </c>
      <c r="BN60" s="94" t="str">
        <f t="shared" si="82"/>
        <v>Date - Week 14</v>
      </c>
      <c r="BO60" s="94" t="str">
        <f t="shared" si="82"/>
        <v>Date - Week 15</v>
      </c>
      <c r="BP60" s="94" t="str">
        <f t="shared" si="82"/>
        <v>Date - Week 16</v>
      </c>
      <c r="BQ60" s="94" t="str">
        <f t="shared" si="82"/>
        <v>Date - Week 17</v>
      </c>
      <c r="BR60" s="94" t="str">
        <f t="shared" si="82"/>
        <v>Date - Week 18</v>
      </c>
      <c r="BT60" s="94" t="str">
        <f>BT8</f>
        <v>Total Hours in Covered Period</v>
      </c>
      <c r="BU60" s="94" t="str">
        <f>BU8</f>
        <v>Average Hours per Week</v>
      </c>
      <c r="BV60" s="199" t="str">
        <f>BV8</f>
        <v>FTE</v>
      </c>
    </row>
    <row r="61" spans="1:75" x14ac:dyDescent="0.25">
      <c r="A61" s="12" t="str">
        <f>'Payroll Data'!A48</f>
        <v>Owner 1</v>
      </c>
      <c r="B61" s="146" t="s">
        <v>217</v>
      </c>
      <c r="C61" s="9">
        <f t="shared" ref="C61:C63" si="83">H61</f>
        <v>0</v>
      </c>
      <c r="D61" s="50">
        <f t="shared" ref="D61:D63" si="84">BV61</f>
        <v>0</v>
      </c>
      <c r="F61" s="30"/>
      <c r="G61" s="293">
        <f t="shared" ref="G61" si="85">V61</f>
        <v>0</v>
      </c>
      <c r="H61" s="37">
        <f t="shared" ref="H61:H63" si="86">G61</f>
        <v>0</v>
      </c>
      <c r="I61" s="30"/>
      <c r="J61" s="81">
        <f>'Payroll Data'!E48</f>
        <v>0</v>
      </c>
      <c r="K61" s="81">
        <f>'Payroll Data'!F48</f>
        <v>0</v>
      </c>
      <c r="L61" s="81">
        <f>'Payroll Data'!G48</f>
        <v>0</v>
      </c>
      <c r="M61" s="81">
        <f>'Payroll Data'!H48</f>
        <v>0</v>
      </c>
      <c r="N61" s="81">
        <f>'Payroll Data'!I48</f>
        <v>0</v>
      </c>
      <c r="O61" s="81">
        <f>'Payroll Data'!J48</f>
        <v>0</v>
      </c>
      <c r="P61" s="81">
        <f>'Payroll Data'!K48</f>
        <v>0</v>
      </c>
      <c r="Q61" s="81">
        <f>'Payroll Data'!L48</f>
        <v>0</v>
      </c>
      <c r="R61" s="81">
        <f>'Payroll Data'!M48</f>
        <v>0</v>
      </c>
      <c r="S61" s="81">
        <f>'Payroll Data'!N48</f>
        <v>0</v>
      </c>
      <c r="T61" s="81">
        <f>'Payroll Data'!O48</f>
        <v>0</v>
      </c>
      <c r="U61" s="81">
        <f>'Payroll Data'!P48</f>
        <v>0</v>
      </c>
      <c r="V61" s="81">
        <f>'Payroll Data'!Q48</f>
        <v>0</v>
      </c>
      <c r="X61" s="56">
        <f>H61/14*52</f>
        <v>0</v>
      </c>
      <c r="Y61" s="91"/>
      <c r="Z61" s="139"/>
      <c r="AA61" s="139"/>
      <c r="AB61" s="139"/>
      <c r="AC61" s="139"/>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342">
        <v>0</v>
      </c>
      <c r="BA61" s="235"/>
      <c r="BB61" s="235"/>
      <c r="BC61" s="235"/>
      <c r="BD61" s="235"/>
      <c r="BE61" s="235"/>
      <c r="BF61" s="235"/>
      <c r="BG61" s="235"/>
      <c r="BH61" s="235"/>
      <c r="BI61" s="235"/>
      <c r="BJ61" s="235"/>
      <c r="BK61" s="235"/>
      <c r="BL61" s="235"/>
      <c r="BM61" s="235"/>
      <c r="BN61" s="235"/>
      <c r="BO61" s="235"/>
      <c r="BP61" s="235"/>
      <c r="BQ61" s="235"/>
      <c r="BR61" s="235"/>
      <c r="BT61" s="73">
        <f t="shared" ref="BT61:BT63" si="87">SUM(BA61:BL61)</f>
        <v>0</v>
      </c>
      <c r="BU61" s="96">
        <f t="shared" ref="BU61:BU63" si="88">BT61/$BU$5</f>
        <v>0</v>
      </c>
      <c r="BV61" s="113">
        <f>BU61/40</f>
        <v>0</v>
      </c>
      <c r="BW61" s="12" t="str">
        <f t="shared" ref="BW61:BW63" si="89">A61</f>
        <v>Owner 1</v>
      </c>
    </row>
    <row r="62" spans="1:75" x14ac:dyDescent="0.25">
      <c r="A62" s="12" t="str">
        <f>'Payroll Data'!A49</f>
        <v>Owner 2</v>
      </c>
      <c r="B62" s="146" t="s">
        <v>217</v>
      </c>
      <c r="C62" s="9">
        <f t="shared" ref="C62" si="90">H62</f>
        <v>0</v>
      </c>
      <c r="D62" s="50">
        <f t="shared" ref="D62" si="91">BV62</f>
        <v>0</v>
      </c>
      <c r="F62" s="30"/>
      <c r="G62" s="293">
        <f t="shared" ref="G62:G63" si="92">V62</f>
        <v>0</v>
      </c>
      <c r="H62" s="37">
        <f t="shared" si="86"/>
        <v>0</v>
      </c>
      <c r="I62" s="30"/>
      <c r="J62" s="81">
        <f>'Payroll Data'!E49</f>
        <v>0</v>
      </c>
      <c r="K62" s="81">
        <f>'Payroll Data'!F49</f>
        <v>0</v>
      </c>
      <c r="L62" s="81">
        <f>'Payroll Data'!G49</f>
        <v>0</v>
      </c>
      <c r="M62" s="81">
        <f>'Payroll Data'!H49</f>
        <v>0</v>
      </c>
      <c r="N62" s="81">
        <f>'Payroll Data'!I49</f>
        <v>0</v>
      </c>
      <c r="O62" s="81">
        <f>'Payroll Data'!J49</f>
        <v>0</v>
      </c>
      <c r="P62" s="81">
        <f>'Payroll Data'!K49</f>
        <v>0</v>
      </c>
      <c r="Q62" s="81">
        <f>'Payroll Data'!L49</f>
        <v>0</v>
      </c>
      <c r="R62" s="81">
        <f>'Payroll Data'!M49</f>
        <v>0</v>
      </c>
      <c r="S62" s="81">
        <f>'Payroll Data'!N49</f>
        <v>0</v>
      </c>
      <c r="T62" s="81">
        <f>'Payroll Data'!O49</f>
        <v>0</v>
      </c>
      <c r="U62" s="81">
        <f>'Payroll Data'!P49</f>
        <v>0</v>
      </c>
      <c r="V62" s="81">
        <f>'Payroll Data'!Q49</f>
        <v>0</v>
      </c>
      <c r="X62" s="56">
        <f t="shared" ref="X62:X63" si="93">H62/14*52</f>
        <v>0</v>
      </c>
      <c r="Y62" s="91"/>
      <c r="Z62" s="139"/>
      <c r="AA62" s="139"/>
      <c r="AB62" s="139"/>
      <c r="AC62" s="139"/>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342">
        <v>0</v>
      </c>
      <c r="BA62" s="235"/>
      <c r="BB62" s="235"/>
      <c r="BC62" s="235"/>
      <c r="BD62" s="235"/>
      <c r="BE62" s="235"/>
      <c r="BF62" s="235"/>
      <c r="BG62" s="235"/>
      <c r="BH62" s="235"/>
      <c r="BI62" s="235"/>
      <c r="BJ62" s="235"/>
      <c r="BK62" s="236"/>
      <c r="BL62" s="236"/>
      <c r="BM62" s="235"/>
      <c r="BN62" s="235"/>
      <c r="BO62" s="235"/>
      <c r="BP62" s="235"/>
      <c r="BQ62" s="235"/>
      <c r="BR62" s="235"/>
      <c r="BT62" s="73">
        <f t="shared" ref="BT62" si="94">SUM(BA62:BL62)</f>
        <v>0</v>
      </c>
      <c r="BU62" s="96">
        <f t="shared" si="88"/>
        <v>0</v>
      </c>
      <c r="BV62" s="113">
        <f>BU62/40</f>
        <v>0</v>
      </c>
      <c r="BW62" s="12" t="str">
        <f t="shared" si="89"/>
        <v>Owner 2</v>
      </c>
    </row>
    <row r="63" spans="1:75" x14ac:dyDescent="0.25">
      <c r="A63" s="12" t="str">
        <f>'Payroll Data'!A50</f>
        <v>Owner 3</v>
      </c>
      <c r="B63" s="146" t="s">
        <v>217</v>
      </c>
      <c r="C63" s="9">
        <f t="shared" si="83"/>
        <v>0</v>
      </c>
      <c r="D63" s="50">
        <f t="shared" si="84"/>
        <v>0</v>
      </c>
      <c r="F63" s="30"/>
      <c r="G63" s="293">
        <f t="shared" si="92"/>
        <v>0</v>
      </c>
      <c r="H63" s="37">
        <f t="shared" si="86"/>
        <v>0</v>
      </c>
      <c r="I63" s="30"/>
      <c r="J63" s="81">
        <f>'Payroll Data'!E50</f>
        <v>0</v>
      </c>
      <c r="K63" s="81">
        <f>'Payroll Data'!F50</f>
        <v>0</v>
      </c>
      <c r="L63" s="81">
        <f>'Payroll Data'!G50</f>
        <v>0</v>
      </c>
      <c r="M63" s="81">
        <f>'Payroll Data'!H50</f>
        <v>0</v>
      </c>
      <c r="N63" s="81">
        <f>'Payroll Data'!I50</f>
        <v>0</v>
      </c>
      <c r="O63" s="81">
        <f>'Payroll Data'!J50</f>
        <v>0</v>
      </c>
      <c r="P63" s="81">
        <f>'Payroll Data'!K50</f>
        <v>0</v>
      </c>
      <c r="Q63" s="81">
        <f>'Payroll Data'!L50</f>
        <v>0</v>
      </c>
      <c r="R63" s="81">
        <f>'Payroll Data'!M50</f>
        <v>0</v>
      </c>
      <c r="S63" s="81">
        <f>'Payroll Data'!N50</f>
        <v>0</v>
      </c>
      <c r="T63" s="81">
        <f>'Payroll Data'!O50</f>
        <v>0</v>
      </c>
      <c r="U63" s="81">
        <f>'Payroll Data'!P50</f>
        <v>0</v>
      </c>
      <c r="V63" s="81">
        <f>'Payroll Data'!Q50</f>
        <v>0</v>
      </c>
      <c r="X63" s="56">
        <f t="shared" si="93"/>
        <v>0</v>
      </c>
      <c r="Y63" s="91"/>
      <c r="Z63" s="139"/>
      <c r="AA63" s="139"/>
      <c r="AB63" s="139"/>
      <c r="AC63" s="139"/>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342">
        <v>0</v>
      </c>
      <c r="BA63" s="235"/>
      <c r="BB63" s="235"/>
      <c r="BC63" s="235"/>
      <c r="BD63" s="235"/>
      <c r="BE63" s="235"/>
      <c r="BF63" s="235"/>
      <c r="BG63" s="235"/>
      <c r="BH63" s="235"/>
      <c r="BI63" s="235"/>
      <c r="BJ63" s="235"/>
      <c r="BK63" s="235"/>
      <c r="BL63" s="235"/>
      <c r="BM63" s="235"/>
      <c r="BN63" s="235"/>
      <c r="BO63" s="235"/>
      <c r="BP63" s="235"/>
      <c r="BQ63" s="235"/>
      <c r="BR63" s="235"/>
      <c r="BT63" s="73">
        <f t="shared" si="87"/>
        <v>0</v>
      </c>
      <c r="BU63" s="96">
        <f t="shared" si="88"/>
        <v>0</v>
      </c>
      <c r="BV63" s="113">
        <f>BU63/40</f>
        <v>0</v>
      </c>
      <c r="BW63" s="12" t="str">
        <f t="shared" si="89"/>
        <v>Owner 3</v>
      </c>
    </row>
    <row r="64" spans="1:75" x14ac:dyDescent="0.25">
      <c r="A64" s="30"/>
      <c r="B64" s="30"/>
      <c r="C64" s="76"/>
      <c r="D64" s="147"/>
      <c r="F64" s="30"/>
      <c r="G64" s="200"/>
      <c r="H64" s="196"/>
      <c r="I64" s="30"/>
      <c r="J64" s="282"/>
      <c r="K64" s="282"/>
      <c r="L64" s="282"/>
      <c r="M64" s="282"/>
      <c r="N64" s="282"/>
      <c r="O64" s="282"/>
      <c r="P64" s="282"/>
      <c r="Q64" s="282"/>
      <c r="R64" s="282"/>
      <c r="S64" s="282"/>
      <c r="T64" s="282"/>
      <c r="U64" s="282"/>
      <c r="V64" s="282"/>
      <c r="X64" s="55"/>
      <c r="Y64" s="91"/>
      <c r="Z64" s="139"/>
      <c r="AA64" s="139"/>
      <c r="AB64" s="139"/>
      <c r="AC64" s="139"/>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1" t="s">
        <v>215</v>
      </c>
      <c r="BA64" s="195"/>
      <c r="BB64" s="195"/>
      <c r="BC64" s="195"/>
      <c r="BD64" s="195"/>
      <c r="BE64" s="195"/>
      <c r="BF64" s="195"/>
      <c r="BG64" s="195"/>
      <c r="BH64" s="195"/>
      <c r="BI64" s="195"/>
      <c r="BJ64" s="195"/>
      <c r="BK64" s="195"/>
      <c r="BL64" s="195"/>
      <c r="BM64" s="195"/>
      <c r="BN64" s="195"/>
      <c r="BO64" s="195"/>
      <c r="BP64" s="195"/>
      <c r="BQ64" s="195"/>
      <c r="BR64" s="195"/>
      <c r="BT64" s="197"/>
      <c r="BU64" s="147"/>
      <c r="BV64" s="113">
        <f>SUM(BV61:BV63)</f>
        <v>0</v>
      </c>
      <c r="BW64" s="10" t="s">
        <v>378</v>
      </c>
    </row>
    <row r="65" spans="1:75" x14ac:dyDescent="0.25">
      <c r="A65" s="41" t="s">
        <v>38</v>
      </c>
      <c r="H65" s="20">
        <f>SUM(H61:H63)</f>
        <v>0</v>
      </c>
      <c r="J65" s="89">
        <f>'Payroll Data'!E51</f>
        <v>0</v>
      </c>
      <c r="K65" s="89">
        <f>'Payroll Data'!F51</f>
        <v>0</v>
      </c>
      <c r="L65" s="89">
        <f>'Payroll Data'!G51</f>
        <v>0</v>
      </c>
      <c r="M65" s="89">
        <f>'Payroll Data'!H51</f>
        <v>0</v>
      </c>
      <c r="N65" s="89">
        <f>'Payroll Data'!I51</f>
        <v>0</v>
      </c>
      <c r="O65" s="89">
        <f>'Payroll Data'!J51</f>
        <v>0</v>
      </c>
      <c r="P65" s="89">
        <f>'Payroll Data'!K51</f>
        <v>0</v>
      </c>
      <c r="Q65" s="89">
        <f>'Payroll Data'!L51</f>
        <v>0</v>
      </c>
      <c r="R65" s="89">
        <f>'Payroll Data'!M51</f>
        <v>0</v>
      </c>
      <c r="S65" s="89">
        <f>'Payroll Data'!N51</f>
        <v>0</v>
      </c>
      <c r="T65" s="89">
        <f>'Payroll Data'!O51</f>
        <v>0</v>
      </c>
      <c r="U65" s="89">
        <f>'Payroll Data'!P51</f>
        <v>0</v>
      </c>
      <c r="V65" s="89">
        <f>'Payroll Data'!Q51</f>
        <v>0</v>
      </c>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289">
        <f>SUM(AZ61:AZ63)</f>
        <v>0</v>
      </c>
      <c r="BA65" s="284">
        <f>SUM(BA61:BA63)</f>
        <v>0</v>
      </c>
      <c r="BB65" s="284">
        <f t="shared" ref="BB65:BR65" si="95">SUM(BB61:BB63)</f>
        <v>0</v>
      </c>
      <c r="BC65" s="284">
        <f t="shared" si="95"/>
        <v>0</v>
      </c>
      <c r="BD65" s="284">
        <f t="shared" si="95"/>
        <v>0</v>
      </c>
      <c r="BE65" s="284">
        <f t="shared" si="95"/>
        <v>0</v>
      </c>
      <c r="BF65" s="284">
        <f t="shared" si="95"/>
        <v>0</v>
      </c>
      <c r="BG65" s="284">
        <f t="shared" si="95"/>
        <v>0</v>
      </c>
      <c r="BH65" s="284">
        <f t="shared" si="95"/>
        <v>0</v>
      </c>
      <c r="BI65" s="284">
        <f t="shared" si="95"/>
        <v>0</v>
      </c>
      <c r="BJ65" s="284">
        <f t="shared" si="95"/>
        <v>0</v>
      </c>
      <c r="BK65" s="284">
        <f t="shared" si="95"/>
        <v>0</v>
      </c>
      <c r="BL65" s="284">
        <f t="shared" si="95"/>
        <v>0</v>
      </c>
      <c r="BM65" s="284">
        <f t="shared" si="95"/>
        <v>0</v>
      </c>
      <c r="BN65" s="284">
        <f t="shared" si="95"/>
        <v>0</v>
      </c>
      <c r="BO65" s="284">
        <f t="shared" si="95"/>
        <v>0</v>
      </c>
      <c r="BP65" s="284">
        <f t="shared" si="95"/>
        <v>0</v>
      </c>
      <c r="BQ65" s="284">
        <f t="shared" si="95"/>
        <v>0</v>
      </c>
      <c r="BR65" s="284">
        <f t="shared" si="95"/>
        <v>0</v>
      </c>
      <c r="BV65" s="119">
        <f>$AZ$65</f>
        <v>0</v>
      </c>
      <c r="BW65" s="5" t="s">
        <v>122</v>
      </c>
    </row>
    <row r="66" spans="1:75" x14ac:dyDescent="0.25">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row>
    <row r="67" spans="1:75" x14ac:dyDescent="0.25">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row>
    <row r="68" spans="1:75" s="10" customFormat="1" x14ac:dyDescent="0.25">
      <c r="A68" s="10" t="s">
        <v>213</v>
      </c>
      <c r="C68" s="132">
        <f>C36+C50+C61</f>
        <v>0</v>
      </c>
      <c r="D68" s="53">
        <f>D36+D50+D61</f>
        <v>0</v>
      </c>
      <c r="G68" s="5"/>
      <c r="H68" s="5"/>
      <c r="J68" s="23">
        <f t="shared" ref="J68:U68" si="96">J54+J61</f>
        <v>0</v>
      </c>
      <c r="K68" s="23">
        <f t="shared" si="96"/>
        <v>0</v>
      </c>
      <c r="L68" s="23">
        <f t="shared" si="96"/>
        <v>0</v>
      </c>
      <c r="M68" s="23">
        <f t="shared" si="96"/>
        <v>0</v>
      </c>
      <c r="N68" s="23">
        <f t="shared" si="96"/>
        <v>0</v>
      </c>
      <c r="O68" s="23">
        <f t="shared" si="96"/>
        <v>0</v>
      </c>
      <c r="P68" s="23">
        <f t="shared" si="96"/>
        <v>0</v>
      </c>
      <c r="Q68" s="23">
        <f t="shared" si="96"/>
        <v>0</v>
      </c>
      <c r="R68" s="23">
        <f t="shared" si="96"/>
        <v>0</v>
      </c>
      <c r="S68" s="23">
        <f t="shared" si="96"/>
        <v>0</v>
      </c>
      <c r="T68" s="23">
        <f t="shared" si="96"/>
        <v>0</v>
      </c>
      <c r="U68" s="23">
        <f t="shared" si="96"/>
        <v>0</v>
      </c>
      <c r="V68" s="23">
        <f>V54+V65</f>
        <v>0</v>
      </c>
      <c r="X68" s="58"/>
      <c r="Y68" s="58"/>
      <c r="Z68" s="58"/>
      <c r="AA68" s="58"/>
      <c r="AB68" s="58"/>
      <c r="AC68" s="58"/>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83"/>
      <c r="BA68" s="52">
        <f>BA54+BA65</f>
        <v>0</v>
      </c>
      <c r="BB68" s="52">
        <f t="shared" ref="BB68:BR68" si="97">BB54+BB65</f>
        <v>0</v>
      </c>
      <c r="BC68" s="52">
        <f t="shared" si="97"/>
        <v>0</v>
      </c>
      <c r="BD68" s="52">
        <f t="shared" si="97"/>
        <v>0</v>
      </c>
      <c r="BE68" s="52">
        <f t="shared" si="97"/>
        <v>0</v>
      </c>
      <c r="BF68" s="52">
        <f t="shared" si="97"/>
        <v>0</v>
      </c>
      <c r="BG68" s="52">
        <f t="shared" si="97"/>
        <v>0</v>
      </c>
      <c r="BH68" s="52">
        <f t="shared" si="97"/>
        <v>0</v>
      </c>
      <c r="BI68" s="52">
        <f t="shared" si="97"/>
        <v>0</v>
      </c>
      <c r="BJ68" s="52">
        <f t="shared" si="97"/>
        <v>0</v>
      </c>
      <c r="BK68" s="52">
        <f t="shared" si="97"/>
        <v>0</v>
      </c>
      <c r="BL68" s="52">
        <f t="shared" si="97"/>
        <v>0</v>
      </c>
      <c r="BM68" s="52">
        <f t="shared" si="97"/>
        <v>0</v>
      </c>
      <c r="BN68" s="52">
        <f t="shared" si="97"/>
        <v>0</v>
      </c>
      <c r="BO68" s="52">
        <f t="shared" si="97"/>
        <v>0</v>
      </c>
      <c r="BP68" s="52">
        <f t="shared" si="97"/>
        <v>0</v>
      </c>
      <c r="BQ68" s="52">
        <f t="shared" si="97"/>
        <v>0</v>
      </c>
      <c r="BR68" s="52">
        <f t="shared" si="97"/>
        <v>0</v>
      </c>
      <c r="BT68" s="52">
        <f>BT54+BT61</f>
        <v>0</v>
      </c>
      <c r="BU68" s="50">
        <f>BT68/14/14</f>
        <v>0</v>
      </c>
      <c r="BV68" s="118">
        <f>BV54+BV61</f>
        <v>0</v>
      </c>
      <c r="BW68" s="10" t="s">
        <v>371</v>
      </c>
    </row>
    <row r="69" spans="1:75" s="10" customFormat="1" x14ac:dyDescent="0.25">
      <c r="G69" s="5"/>
      <c r="H69" s="5"/>
      <c r="J69" s="37" t="str">
        <f>'Payroll Data'!E55</f>
        <v>DATE PAID</v>
      </c>
      <c r="K69" s="37" t="str">
        <f>'Payroll Data'!F55</f>
        <v>DATE PAID</v>
      </c>
      <c r="L69" s="37" t="str">
        <f>'Payroll Data'!G55</f>
        <v>DATE PAID</v>
      </c>
      <c r="M69" s="37" t="str">
        <f>'Payroll Data'!H55</f>
        <v>DATE PAID</v>
      </c>
      <c r="N69" s="133" t="str">
        <f>'Payroll Data'!I55</f>
        <v>DATE PAID</v>
      </c>
      <c r="O69" s="37" t="str">
        <f>'Payroll Data'!J55</f>
        <v>DATE PAID</v>
      </c>
      <c r="P69" s="37" t="str">
        <f>'Payroll Data'!K55</f>
        <v>DATE PAID</v>
      </c>
      <c r="Q69" s="37" t="str">
        <f>'Payroll Data'!L55</f>
        <v>DATE PAID</v>
      </c>
      <c r="R69" s="37" t="str">
        <f>'Payroll Data'!M55</f>
        <v>DATE PAID</v>
      </c>
      <c r="S69" s="37" t="str">
        <f>'Payroll Data'!N55</f>
        <v>DATE PAID</v>
      </c>
      <c r="T69" s="37" t="str">
        <f>'Payroll Data'!O55</f>
        <v>DATE PAID</v>
      </c>
      <c r="U69" s="37" t="str">
        <f>'Payroll Data'!P55</f>
        <v>DATE PAID</v>
      </c>
      <c r="V69" s="47"/>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BA69" s="53" t="e">
        <f>BA68/($AZ$36+$AZ$50+$AZ$65)</f>
        <v>#DIV/0!</v>
      </c>
      <c r="BB69" s="53" t="e">
        <f t="shared" ref="BB69:BR69" si="98">BB68/($AZ$36+$AZ$50+$AZ$65)</f>
        <v>#DIV/0!</v>
      </c>
      <c r="BC69" s="53" t="e">
        <f t="shared" si="98"/>
        <v>#DIV/0!</v>
      </c>
      <c r="BD69" s="53" t="e">
        <f t="shared" si="98"/>
        <v>#DIV/0!</v>
      </c>
      <c r="BE69" s="53" t="e">
        <f t="shared" si="98"/>
        <v>#DIV/0!</v>
      </c>
      <c r="BF69" s="53" t="e">
        <f t="shared" si="98"/>
        <v>#DIV/0!</v>
      </c>
      <c r="BG69" s="53" t="e">
        <f t="shared" si="98"/>
        <v>#DIV/0!</v>
      </c>
      <c r="BH69" s="53" t="e">
        <f t="shared" si="98"/>
        <v>#DIV/0!</v>
      </c>
      <c r="BI69" s="53" t="e">
        <f t="shared" si="98"/>
        <v>#DIV/0!</v>
      </c>
      <c r="BJ69" s="53" t="e">
        <f t="shared" si="98"/>
        <v>#DIV/0!</v>
      </c>
      <c r="BK69" s="53" t="e">
        <f t="shared" si="98"/>
        <v>#DIV/0!</v>
      </c>
      <c r="BL69" s="53" t="e">
        <f t="shared" si="98"/>
        <v>#DIV/0!</v>
      </c>
      <c r="BM69" s="53" t="e">
        <f t="shared" si="98"/>
        <v>#DIV/0!</v>
      </c>
      <c r="BN69" s="53" t="e">
        <f t="shared" si="98"/>
        <v>#DIV/0!</v>
      </c>
      <c r="BO69" s="53" t="e">
        <f t="shared" si="98"/>
        <v>#DIV/0!</v>
      </c>
      <c r="BP69" s="53" t="e">
        <f t="shared" si="98"/>
        <v>#DIV/0!</v>
      </c>
      <c r="BQ69" s="53" t="e">
        <f t="shared" si="98"/>
        <v>#DIV/0!</v>
      </c>
      <c r="BR69" s="53" t="e">
        <f t="shared" si="98"/>
        <v>#DIV/0!</v>
      </c>
      <c r="BT69" s="59"/>
      <c r="BU69" s="59"/>
      <c r="BV69" s="259">
        <f>BV55+BV65</f>
        <v>0</v>
      </c>
      <c r="BW69" s="182" t="s">
        <v>122</v>
      </c>
    </row>
    <row r="70" spans="1:75" x14ac:dyDescent="0.25">
      <c r="J70" s="331" t="s">
        <v>422</v>
      </c>
      <c r="K70" s="331"/>
      <c r="L70" s="331"/>
      <c r="M70" s="331"/>
      <c r="N70" s="331"/>
      <c r="O70" s="331"/>
      <c r="P70" s="331"/>
      <c r="Q70" s="331"/>
      <c r="R70" s="331"/>
      <c r="S70" s="331"/>
      <c r="T70" s="331"/>
      <c r="U70" s="331"/>
      <c r="V70" s="138"/>
    </row>
    <row r="71" spans="1:75" x14ac:dyDescent="0.25">
      <c r="X71" s="98"/>
    </row>
  </sheetData>
  <mergeCells count="42">
    <mergeCell ref="BA59:BR59"/>
    <mergeCell ref="BA5:BR5"/>
    <mergeCell ref="BT2:BV2"/>
    <mergeCell ref="J70:U70"/>
    <mergeCell ref="AO42:AW42"/>
    <mergeCell ref="AO43:AW43"/>
    <mergeCell ref="AO44:AW44"/>
    <mergeCell ref="AO45:AW46"/>
    <mergeCell ref="AO7:AS7"/>
    <mergeCell ref="AT7:AV7"/>
    <mergeCell ref="AO38:AW38"/>
    <mergeCell ref="AO39:AW39"/>
    <mergeCell ref="AO40:AW40"/>
    <mergeCell ref="AO41:AW41"/>
    <mergeCell ref="J58:V58"/>
    <mergeCell ref="J42:V42"/>
    <mergeCell ref="Z42:AD42"/>
    <mergeCell ref="Z7:AD7"/>
    <mergeCell ref="BT42:BV42"/>
    <mergeCell ref="BA42:BR42"/>
    <mergeCell ref="J59:V59"/>
    <mergeCell ref="Z59:AD59"/>
    <mergeCell ref="BT59:BV59"/>
    <mergeCell ref="BT7:BV7"/>
    <mergeCell ref="Z38:AD38"/>
    <mergeCell ref="AF7:AM7"/>
    <mergeCell ref="AF38:AM38"/>
    <mergeCell ref="Z41:AD41"/>
    <mergeCell ref="Z50:AD50"/>
    <mergeCell ref="Z39:AD39"/>
    <mergeCell ref="Z40:AD40"/>
    <mergeCell ref="AF39:AM39"/>
    <mergeCell ref="BA7:BR7"/>
    <mergeCell ref="J7:V7"/>
    <mergeCell ref="A40:E40"/>
    <mergeCell ref="A41:E41"/>
    <mergeCell ref="J41:V41"/>
    <mergeCell ref="A5:E5"/>
    <mergeCell ref="A6:E6"/>
    <mergeCell ref="G6:H7"/>
    <mergeCell ref="AF40:AM40"/>
    <mergeCell ref="AF41:AM41"/>
  </mergeCells>
  <phoneticPr fontId="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9"/>
  <sheetViews>
    <sheetView workbookViewId="0">
      <selection sqref="A1:A2"/>
    </sheetView>
  </sheetViews>
  <sheetFormatPr defaultColWidth="9.140625" defaultRowHeight="15" x14ac:dyDescent="0.25"/>
  <cols>
    <col min="1" max="1" width="31.42578125" style="5" customWidth="1"/>
    <col min="2" max="2" width="14.85546875" style="5" customWidth="1"/>
    <col min="3" max="4" width="19.42578125" style="5" customWidth="1"/>
    <col min="5" max="5" width="23.42578125" style="11" customWidth="1"/>
    <col min="6" max="16384" width="9.140625" style="5"/>
  </cols>
  <sheetData>
    <row r="1" spans="1:5" ht="18.75" x14ac:dyDescent="0.25">
      <c r="A1" s="345" t="s">
        <v>25</v>
      </c>
    </row>
    <row r="2" spans="1:5" ht="18.75" x14ac:dyDescent="0.25">
      <c r="A2" s="345" t="s">
        <v>26</v>
      </c>
    </row>
    <row r="4" spans="1:5" x14ac:dyDescent="0.25">
      <c r="A4" s="5" t="s">
        <v>35</v>
      </c>
    </row>
    <row r="5" spans="1:5" ht="30.75" customHeight="1" x14ac:dyDescent="0.25">
      <c r="A5" s="313" t="s">
        <v>32</v>
      </c>
      <c r="B5" s="313"/>
      <c r="C5" s="313"/>
      <c r="D5" s="313"/>
      <c r="E5" s="313"/>
    </row>
    <row r="6" spans="1:5" ht="30" customHeight="1" x14ac:dyDescent="0.25">
      <c r="A6" s="313" t="s">
        <v>33</v>
      </c>
      <c r="B6" s="313"/>
      <c r="C6" s="313"/>
      <c r="D6" s="313"/>
      <c r="E6" s="313"/>
    </row>
    <row r="8" spans="1:5" s="35" customFormat="1" ht="30" x14ac:dyDescent="0.25">
      <c r="A8" s="134" t="s">
        <v>27</v>
      </c>
      <c r="B8" s="39" t="s">
        <v>28</v>
      </c>
      <c r="C8" s="134" t="s">
        <v>29</v>
      </c>
      <c r="D8" s="134" t="s">
        <v>30</v>
      </c>
      <c r="E8" s="39" t="s">
        <v>31</v>
      </c>
    </row>
    <row r="9" spans="1:5" x14ac:dyDescent="0.25">
      <c r="A9" s="12" t="str">
        <f>'Payroll Data'!A6</f>
        <v>Employee 1</v>
      </c>
      <c r="B9" s="135" t="str">
        <f>'Schedule A Calcs'!B10</f>
        <v>SSN last 4</v>
      </c>
      <c r="C9" s="9">
        <f>'Schedule A Calcs'!C10</f>
        <v>0</v>
      </c>
      <c r="D9" s="113">
        <f>'Schedule A Calcs'!D10</f>
        <v>0</v>
      </c>
      <c r="E9" s="37">
        <f>'Schedule A Calcs'!E10</f>
        <v>0</v>
      </c>
    </row>
    <row r="10" spans="1:5" x14ac:dyDescent="0.25">
      <c r="A10" s="12" t="str">
        <f>'Payroll Data'!A7</f>
        <v>Employee 2</v>
      </c>
      <c r="B10" s="135" t="str">
        <f>'Schedule A Calcs'!B11</f>
        <v>SSN last 4</v>
      </c>
      <c r="C10" s="9">
        <f>'Schedule A Calcs'!C11</f>
        <v>0</v>
      </c>
      <c r="D10" s="113">
        <f>'Schedule A Calcs'!D11</f>
        <v>0</v>
      </c>
      <c r="E10" s="37">
        <f>'Schedule A Calcs'!E11</f>
        <v>0</v>
      </c>
    </row>
    <row r="11" spans="1:5" x14ac:dyDescent="0.25">
      <c r="A11" s="12" t="str">
        <f>'Payroll Data'!A8</f>
        <v>Employee 3</v>
      </c>
      <c r="B11" s="135" t="str">
        <f>'Schedule A Calcs'!B12</f>
        <v>SSN last 4</v>
      </c>
      <c r="C11" s="9">
        <f>'Schedule A Calcs'!C12</f>
        <v>0</v>
      </c>
      <c r="D11" s="113">
        <f>'Schedule A Calcs'!D12</f>
        <v>0</v>
      </c>
      <c r="E11" s="37">
        <f>'Schedule A Calcs'!E12</f>
        <v>0</v>
      </c>
    </row>
    <row r="12" spans="1:5" x14ac:dyDescent="0.25">
      <c r="A12" s="12" t="str">
        <f>'Payroll Data'!A9</f>
        <v>Employee 4</v>
      </c>
      <c r="B12" s="135" t="str">
        <f>'Schedule A Calcs'!B13</f>
        <v>SSN last 4</v>
      </c>
      <c r="C12" s="9">
        <f>'Schedule A Calcs'!C13</f>
        <v>0</v>
      </c>
      <c r="D12" s="113">
        <f>'Schedule A Calcs'!D13</f>
        <v>0</v>
      </c>
      <c r="E12" s="37">
        <f>'Schedule A Calcs'!E13</f>
        <v>0</v>
      </c>
    </row>
    <row r="13" spans="1:5" x14ac:dyDescent="0.25">
      <c r="A13" s="12" t="str">
        <f>'Payroll Data'!A10</f>
        <v>Employee 5</v>
      </c>
      <c r="B13" s="135" t="str">
        <f>'Schedule A Calcs'!B14</f>
        <v>SSN last 4</v>
      </c>
      <c r="C13" s="9">
        <f>'Schedule A Calcs'!C14</f>
        <v>0</v>
      </c>
      <c r="D13" s="113">
        <f>'Schedule A Calcs'!D14</f>
        <v>0</v>
      </c>
      <c r="E13" s="37">
        <f>'Schedule A Calcs'!E14</f>
        <v>0</v>
      </c>
    </row>
    <row r="14" spans="1:5" x14ac:dyDescent="0.25">
      <c r="A14" s="12" t="str">
        <f>'Payroll Data'!A11</f>
        <v>Employee 6</v>
      </c>
      <c r="B14" s="135" t="str">
        <f>'Schedule A Calcs'!B15</f>
        <v>SSN last 4</v>
      </c>
      <c r="C14" s="9">
        <f>'Schedule A Calcs'!C15</f>
        <v>0</v>
      </c>
      <c r="D14" s="113">
        <f>'Schedule A Calcs'!D15</f>
        <v>0</v>
      </c>
      <c r="E14" s="37">
        <f>'Schedule A Calcs'!E15</f>
        <v>0</v>
      </c>
    </row>
    <row r="15" spans="1:5" x14ac:dyDescent="0.25">
      <c r="A15" s="12" t="str">
        <f>'Payroll Data'!A12</f>
        <v>Employee 7</v>
      </c>
      <c r="B15" s="135" t="str">
        <f>'Schedule A Calcs'!B16</f>
        <v>SSN last 4</v>
      </c>
      <c r="C15" s="9">
        <f>'Schedule A Calcs'!C16</f>
        <v>0</v>
      </c>
      <c r="D15" s="113">
        <f>'Schedule A Calcs'!D16</f>
        <v>0</v>
      </c>
      <c r="E15" s="37">
        <f>'Schedule A Calcs'!E16</f>
        <v>0</v>
      </c>
    </row>
    <row r="16" spans="1:5" x14ac:dyDescent="0.25">
      <c r="A16" s="12" t="str">
        <f>'Payroll Data'!A13</f>
        <v>Employee 8</v>
      </c>
      <c r="B16" s="135" t="str">
        <f>'Schedule A Calcs'!B17</f>
        <v>SSN last 4</v>
      </c>
      <c r="C16" s="9">
        <f>'Schedule A Calcs'!C17</f>
        <v>0</v>
      </c>
      <c r="D16" s="113">
        <f>'Schedule A Calcs'!D17</f>
        <v>0</v>
      </c>
      <c r="E16" s="37">
        <f>'Schedule A Calcs'!E17</f>
        <v>0</v>
      </c>
    </row>
    <row r="17" spans="1:5" x14ac:dyDescent="0.25">
      <c r="A17" s="12" t="str">
        <f>'Payroll Data'!A14</f>
        <v>Employee 9</v>
      </c>
      <c r="B17" s="146" t="str">
        <f>'Schedule A Calcs'!B18</f>
        <v>SSN last 4</v>
      </c>
      <c r="C17" s="9">
        <f>'Schedule A Calcs'!C18</f>
        <v>0</v>
      </c>
      <c r="D17" s="113">
        <f>'Schedule A Calcs'!D18</f>
        <v>0</v>
      </c>
      <c r="E17" s="37">
        <f>'Schedule A Calcs'!E18</f>
        <v>0</v>
      </c>
    </row>
    <row r="18" spans="1:5" x14ac:dyDescent="0.25">
      <c r="A18" s="12" t="str">
        <f>'Payroll Data'!A15</f>
        <v>Employee 10</v>
      </c>
      <c r="B18" s="146" t="str">
        <f>'Schedule A Calcs'!B19</f>
        <v>SSN last 4</v>
      </c>
      <c r="C18" s="9">
        <f>'Schedule A Calcs'!C19</f>
        <v>0</v>
      </c>
      <c r="D18" s="113">
        <f>'Schedule A Calcs'!D19</f>
        <v>0</v>
      </c>
      <c r="E18" s="37">
        <f>'Schedule A Calcs'!E19</f>
        <v>0</v>
      </c>
    </row>
    <row r="19" spans="1:5" x14ac:dyDescent="0.25">
      <c r="A19" s="12" t="str">
        <f>'Payroll Data'!A16</f>
        <v>Employee 11</v>
      </c>
      <c r="B19" s="146" t="str">
        <f>'Schedule A Calcs'!B20</f>
        <v>SSN last 4</v>
      </c>
      <c r="C19" s="9">
        <f>'Schedule A Calcs'!C20</f>
        <v>0</v>
      </c>
      <c r="D19" s="113">
        <f>'Schedule A Calcs'!D20</f>
        <v>0</v>
      </c>
      <c r="E19" s="37">
        <f>'Schedule A Calcs'!E20</f>
        <v>0</v>
      </c>
    </row>
    <row r="20" spans="1:5" x14ac:dyDescent="0.25">
      <c r="A20" s="12" t="str">
        <f>'Payroll Data'!A17</f>
        <v>Employee 12</v>
      </c>
      <c r="B20" s="146" t="str">
        <f>'Schedule A Calcs'!B21</f>
        <v>SSN last 4</v>
      </c>
      <c r="C20" s="9">
        <f>'Schedule A Calcs'!C21</f>
        <v>0</v>
      </c>
      <c r="D20" s="113">
        <f>'Schedule A Calcs'!D21</f>
        <v>0</v>
      </c>
      <c r="E20" s="37">
        <f>'Schedule A Calcs'!E21</f>
        <v>0</v>
      </c>
    </row>
    <row r="21" spans="1:5" x14ac:dyDescent="0.25">
      <c r="A21" s="12" t="str">
        <f>'Payroll Data'!A18</f>
        <v>Employee 13</v>
      </c>
      <c r="B21" s="146" t="str">
        <f>'Schedule A Calcs'!B22</f>
        <v>SSN last 4</v>
      </c>
      <c r="C21" s="9">
        <f>'Schedule A Calcs'!C22</f>
        <v>0</v>
      </c>
      <c r="D21" s="113">
        <f>'Schedule A Calcs'!D22</f>
        <v>0</v>
      </c>
      <c r="E21" s="37">
        <f>'Schedule A Calcs'!E22</f>
        <v>0</v>
      </c>
    </row>
    <row r="22" spans="1:5" x14ac:dyDescent="0.25">
      <c r="A22" s="12" t="str">
        <f>'Payroll Data'!A19</f>
        <v>Employee 14</v>
      </c>
      <c r="B22" s="146" t="str">
        <f>'Schedule A Calcs'!B23</f>
        <v>SSN last 4</v>
      </c>
      <c r="C22" s="9">
        <f>'Schedule A Calcs'!C23</f>
        <v>0</v>
      </c>
      <c r="D22" s="113">
        <f>'Schedule A Calcs'!D23</f>
        <v>0</v>
      </c>
      <c r="E22" s="37">
        <f>'Schedule A Calcs'!E23</f>
        <v>0</v>
      </c>
    </row>
    <row r="23" spans="1:5" x14ac:dyDescent="0.25">
      <c r="A23" s="12" t="str">
        <f>'Payroll Data'!A20</f>
        <v>Employee 15</v>
      </c>
      <c r="B23" s="146" t="str">
        <f>'Schedule A Calcs'!B24</f>
        <v>SSN last 4</v>
      </c>
      <c r="C23" s="9">
        <f>'Schedule A Calcs'!C24</f>
        <v>0</v>
      </c>
      <c r="D23" s="113">
        <f>'Schedule A Calcs'!D24</f>
        <v>0</v>
      </c>
      <c r="E23" s="37">
        <f>'Schedule A Calcs'!E24</f>
        <v>0</v>
      </c>
    </row>
    <row r="24" spans="1:5" x14ac:dyDescent="0.25">
      <c r="A24" s="12" t="str">
        <f>'Payroll Data'!A21</f>
        <v>Employee 16</v>
      </c>
      <c r="B24" s="146" t="str">
        <f>'Schedule A Calcs'!B25</f>
        <v>SSN last 4</v>
      </c>
      <c r="C24" s="9">
        <f>'Schedule A Calcs'!C25</f>
        <v>0</v>
      </c>
      <c r="D24" s="113">
        <f>'Schedule A Calcs'!D25</f>
        <v>0</v>
      </c>
      <c r="E24" s="37">
        <f>'Schedule A Calcs'!E25</f>
        <v>0</v>
      </c>
    </row>
    <row r="25" spans="1:5" x14ac:dyDescent="0.25">
      <c r="A25" s="12" t="str">
        <f>'Payroll Data'!A22</f>
        <v>Employee 17</v>
      </c>
      <c r="B25" s="146" t="str">
        <f>'Schedule A Calcs'!B26</f>
        <v>SSN last 4</v>
      </c>
      <c r="C25" s="9">
        <f>'Schedule A Calcs'!C26</f>
        <v>0</v>
      </c>
      <c r="D25" s="113">
        <f>'Schedule A Calcs'!D26</f>
        <v>0</v>
      </c>
      <c r="E25" s="37">
        <f>'Schedule A Calcs'!E26</f>
        <v>0</v>
      </c>
    </row>
    <row r="26" spans="1:5" x14ac:dyDescent="0.25">
      <c r="A26" s="12" t="str">
        <f>'Payroll Data'!A23</f>
        <v>Employee 18</v>
      </c>
      <c r="B26" s="146" t="str">
        <f>'Schedule A Calcs'!B27</f>
        <v>SSN last 4</v>
      </c>
      <c r="C26" s="9">
        <f>'Schedule A Calcs'!C27</f>
        <v>0</v>
      </c>
      <c r="D26" s="113">
        <f>'Schedule A Calcs'!D27</f>
        <v>0</v>
      </c>
      <c r="E26" s="37">
        <f>'Schedule A Calcs'!E27</f>
        <v>0</v>
      </c>
    </row>
    <row r="27" spans="1:5" x14ac:dyDescent="0.25">
      <c r="A27" s="12" t="str">
        <f>'Payroll Data'!A24</f>
        <v>Employee 19</v>
      </c>
      <c r="B27" s="146" t="str">
        <f>'Schedule A Calcs'!B28</f>
        <v>SSN last 4</v>
      </c>
      <c r="C27" s="9">
        <f>'Schedule A Calcs'!C28</f>
        <v>0</v>
      </c>
      <c r="D27" s="113">
        <f>'Schedule A Calcs'!D28</f>
        <v>0</v>
      </c>
      <c r="E27" s="37">
        <f>'Schedule A Calcs'!E28</f>
        <v>0</v>
      </c>
    </row>
    <row r="28" spans="1:5" x14ac:dyDescent="0.25">
      <c r="A28" s="12" t="str">
        <f>'Payroll Data'!A25</f>
        <v>Employee 20</v>
      </c>
      <c r="B28" s="146" t="str">
        <f>'Schedule A Calcs'!B29</f>
        <v>SSN last 4</v>
      </c>
      <c r="C28" s="9">
        <f>'Schedule A Calcs'!C29</f>
        <v>0</v>
      </c>
      <c r="D28" s="113">
        <f>'Schedule A Calcs'!D29</f>
        <v>0</v>
      </c>
      <c r="E28" s="37">
        <f>'Schedule A Calcs'!E29</f>
        <v>0</v>
      </c>
    </row>
    <row r="29" spans="1:5" x14ac:dyDescent="0.25">
      <c r="A29" s="12" t="str">
        <f>'Payroll Data'!A26</f>
        <v>Employee 21</v>
      </c>
      <c r="B29" s="146" t="str">
        <f>'Schedule A Calcs'!B30</f>
        <v>SSN last 4</v>
      </c>
      <c r="C29" s="9">
        <f>'Schedule A Calcs'!C30</f>
        <v>0</v>
      </c>
      <c r="D29" s="113">
        <f>'Schedule A Calcs'!D30</f>
        <v>0</v>
      </c>
      <c r="E29" s="37">
        <f>'Schedule A Calcs'!E30</f>
        <v>0</v>
      </c>
    </row>
    <row r="30" spans="1:5" x14ac:dyDescent="0.25">
      <c r="A30" s="12" t="str">
        <f>'Payroll Data'!A27</f>
        <v>Employee 22</v>
      </c>
      <c r="B30" s="146" t="str">
        <f>'Schedule A Calcs'!B31</f>
        <v>SSN last 4</v>
      </c>
      <c r="C30" s="9">
        <f>'Schedule A Calcs'!C31</f>
        <v>0</v>
      </c>
      <c r="D30" s="113">
        <f>'Schedule A Calcs'!D31</f>
        <v>0</v>
      </c>
      <c r="E30" s="37">
        <f>'Schedule A Calcs'!E31</f>
        <v>0</v>
      </c>
    </row>
    <row r="31" spans="1:5" x14ac:dyDescent="0.25">
      <c r="A31" s="12" t="str">
        <f>'Payroll Data'!A28</f>
        <v>Employee 23</v>
      </c>
      <c r="B31" s="146" t="str">
        <f>'Schedule A Calcs'!B32</f>
        <v>SSN last 4</v>
      </c>
      <c r="C31" s="9">
        <f>'Schedule A Calcs'!C32</f>
        <v>0</v>
      </c>
      <c r="D31" s="113">
        <f>'Schedule A Calcs'!D32</f>
        <v>0</v>
      </c>
      <c r="E31" s="37">
        <f>'Schedule A Calcs'!E32</f>
        <v>0</v>
      </c>
    </row>
    <row r="32" spans="1:5" x14ac:dyDescent="0.25">
      <c r="A32" s="12" t="str">
        <f>'Payroll Data'!A29</f>
        <v>Employee 24</v>
      </c>
      <c r="B32" s="146" t="str">
        <f>'Schedule A Calcs'!B33</f>
        <v>SSN last 4</v>
      </c>
      <c r="C32" s="9">
        <f>'Schedule A Calcs'!C33</f>
        <v>0</v>
      </c>
      <c r="D32" s="113">
        <f>'Schedule A Calcs'!D33</f>
        <v>0</v>
      </c>
      <c r="E32" s="37">
        <f>'Schedule A Calcs'!E33</f>
        <v>0</v>
      </c>
    </row>
    <row r="33" spans="1:5" x14ac:dyDescent="0.25">
      <c r="A33" s="12" t="str">
        <f>'Payroll Data'!A30</f>
        <v>Employee 25</v>
      </c>
      <c r="B33" s="135" t="str">
        <f>'Schedule A Calcs'!B34</f>
        <v>SSN last 4</v>
      </c>
      <c r="C33" s="9">
        <f>'Schedule A Calcs'!C34</f>
        <v>0</v>
      </c>
      <c r="D33" s="113">
        <f>'Schedule A Calcs'!D34</f>
        <v>0</v>
      </c>
      <c r="E33" s="37">
        <f>'Schedule A Calcs'!E34</f>
        <v>0</v>
      </c>
    </row>
    <row r="34" spans="1:5" ht="15.75" thickBot="1" x14ac:dyDescent="0.3">
      <c r="A34" s="41" t="s">
        <v>37</v>
      </c>
      <c r="B34" s="40"/>
      <c r="C34" s="70"/>
      <c r="D34" s="115"/>
      <c r="E34" s="112"/>
    </row>
    <row r="35" spans="1:5" x14ac:dyDescent="0.25">
      <c r="A35" s="41" t="s">
        <v>38</v>
      </c>
      <c r="B35" s="69"/>
      <c r="C35" s="93">
        <f>SUM(C9:C34)</f>
        <v>0</v>
      </c>
      <c r="D35" s="125">
        <f>SUM(D9:D34)</f>
        <v>0</v>
      </c>
      <c r="E35" s="253">
        <f>'Schedule A Calcs'!$E$36</f>
        <v>0</v>
      </c>
    </row>
    <row r="36" spans="1:5" ht="15.75" thickBot="1" x14ac:dyDescent="0.3">
      <c r="C36" s="71" t="s">
        <v>39</v>
      </c>
      <c r="D36" s="71" t="s">
        <v>40</v>
      </c>
      <c r="E36" s="74" t="s">
        <v>41</v>
      </c>
    </row>
    <row r="38" spans="1:5" x14ac:dyDescent="0.25">
      <c r="A38" s="5" t="s">
        <v>36</v>
      </c>
    </row>
    <row r="39" spans="1:5" ht="30.75" customHeight="1" x14ac:dyDescent="0.25">
      <c r="A39" s="313" t="s">
        <v>32</v>
      </c>
      <c r="B39" s="313"/>
      <c r="C39" s="313"/>
      <c r="D39" s="313"/>
      <c r="E39" s="313"/>
    </row>
    <row r="40" spans="1:5" x14ac:dyDescent="0.25">
      <c r="A40" s="313" t="s">
        <v>34</v>
      </c>
      <c r="B40" s="313"/>
      <c r="C40" s="313"/>
      <c r="D40" s="313"/>
      <c r="E40" s="313"/>
    </row>
    <row r="42" spans="1:5" ht="30" x14ac:dyDescent="0.25">
      <c r="A42" s="134" t="s">
        <v>27</v>
      </c>
      <c r="B42" s="39" t="s">
        <v>28</v>
      </c>
      <c r="C42" s="134" t="s">
        <v>29</v>
      </c>
      <c r="D42" s="134" t="s">
        <v>30</v>
      </c>
    </row>
    <row r="43" spans="1:5" x14ac:dyDescent="0.25">
      <c r="A43" s="12" t="str">
        <f>'Payroll Data'!A35</f>
        <v>Employee 26</v>
      </c>
      <c r="B43" s="135" t="str">
        <f>'Schedule A Calcs'!B44</f>
        <v>SSN last 4</v>
      </c>
      <c r="C43" s="9">
        <f>'Schedule A Calcs'!C44</f>
        <v>0</v>
      </c>
      <c r="D43" s="113">
        <f>'Schedule A Calcs'!D44</f>
        <v>0</v>
      </c>
    </row>
    <row r="44" spans="1:5" x14ac:dyDescent="0.25">
      <c r="A44" s="12" t="str">
        <f>'Payroll Data'!A36</f>
        <v>Employee 27</v>
      </c>
      <c r="B44" s="135" t="str">
        <f>'Schedule A Calcs'!B45</f>
        <v>SSN last 4</v>
      </c>
      <c r="C44" s="9">
        <f>'Schedule A Calcs'!C45</f>
        <v>0</v>
      </c>
      <c r="D44" s="113">
        <f>'Schedule A Calcs'!D45</f>
        <v>0</v>
      </c>
    </row>
    <row r="45" spans="1:5" x14ac:dyDescent="0.25">
      <c r="A45" s="12" t="str">
        <f>'Payroll Data'!A37</f>
        <v>Employee 28</v>
      </c>
      <c r="B45" s="135" t="str">
        <f>'Schedule A Calcs'!B46</f>
        <v>SSN last 4</v>
      </c>
      <c r="C45" s="9">
        <f>'Schedule A Calcs'!C46</f>
        <v>0</v>
      </c>
      <c r="D45" s="113">
        <f>'Schedule A Calcs'!D46</f>
        <v>0</v>
      </c>
    </row>
    <row r="46" spans="1:5" x14ac:dyDescent="0.25">
      <c r="A46" s="12" t="str">
        <f>'Payroll Data'!A38</f>
        <v>Employee 29</v>
      </c>
      <c r="B46" s="146" t="str">
        <f>'Schedule A Calcs'!B47</f>
        <v>SSN last 4</v>
      </c>
      <c r="C46" s="9">
        <f>'Schedule A Calcs'!C47</f>
        <v>0</v>
      </c>
      <c r="D46" s="113">
        <f>'Schedule A Calcs'!D47</f>
        <v>0</v>
      </c>
    </row>
    <row r="47" spans="1:5" ht="15.75" thickBot="1" x14ac:dyDescent="0.3">
      <c r="A47" s="12" t="str">
        <f>'Payroll Data'!A39</f>
        <v>Employee 30</v>
      </c>
      <c r="B47" s="135" t="str">
        <f>'Schedule A Calcs'!B48</f>
        <v>SSN last 4</v>
      </c>
      <c r="C47" s="9">
        <f>'Schedule A Calcs'!C48</f>
        <v>0</v>
      </c>
      <c r="D47" s="113">
        <f>'Schedule A Calcs'!D48</f>
        <v>0</v>
      </c>
    </row>
    <row r="48" spans="1:5" x14ac:dyDescent="0.25">
      <c r="A48" s="41" t="s">
        <v>38</v>
      </c>
      <c r="B48" s="69"/>
      <c r="C48" s="93">
        <f>SUM(C43:C47)</f>
        <v>0</v>
      </c>
      <c r="D48" s="125">
        <f>SUM(D43:D47)</f>
        <v>0</v>
      </c>
    </row>
    <row r="49" spans="1:5" ht="15.75" thickBot="1" x14ac:dyDescent="0.3">
      <c r="C49" s="71" t="s">
        <v>42</v>
      </c>
      <c r="D49" s="71" t="s">
        <v>43</v>
      </c>
    </row>
    <row r="51" spans="1:5" ht="15.75" x14ac:dyDescent="0.25">
      <c r="A51" s="18" t="s">
        <v>112</v>
      </c>
    </row>
    <row r="53" spans="1:5" ht="57" customHeight="1" x14ac:dyDescent="0.25">
      <c r="A53" s="5" t="s">
        <v>113</v>
      </c>
      <c r="B53" s="335" t="s">
        <v>114</v>
      </c>
      <c r="C53" s="335"/>
      <c r="D53" s="335"/>
      <c r="E53" s="204">
        <v>0</v>
      </c>
    </row>
    <row r="54" spans="1:5" x14ac:dyDescent="0.25">
      <c r="E54" s="114"/>
    </row>
    <row r="55" spans="1:5" ht="43.5" customHeight="1" x14ac:dyDescent="0.25">
      <c r="A55" s="5" t="s">
        <v>115</v>
      </c>
      <c r="B55" s="335" t="s">
        <v>119</v>
      </c>
      <c r="C55" s="335"/>
      <c r="D55" s="335"/>
      <c r="E55" s="204">
        <v>0</v>
      </c>
    </row>
    <row r="56" spans="1:5" x14ac:dyDescent="0.25">
      <c r="E56" s="114"/>
    </row>
    <row r="57" spans="1:5" ht="57.75" customHeight="1" x14ac:dyDescent="0.25">
      <c r="A57" s="5" t="s">
        <v>116</v>
      </c>
      <c r="B57" s="335" t="s">
        <v>120</v>
      </c>
      <c r="C57" s="335"/>
      <c r="D57" s="335"/>
      <c r="E57" s="154"/>
    </row>
    <row r="58" spans="1:5" x14ac:dyDescent="0.25">
      <c r="E58" s="114"/>
    </row>
    <row r="59" spans="1:5" ht="29.45" customHeight="1" x14ac:dyDescent="0.25">
      <c r="A59" s="5" t="s">
        <v>117</v>
      </c>
      <c r="B59" s="335" t="s">
        <v>121</v>
      </c>
      <c r="C59" s="335"/>
      <c r="D59" s="335"/>
      <c r="E59" s="204">
        <v>0</v>
      </c>
    </row>
    <row r="61" spans="1:5" ht="72" customHeight="1" x14ac:dyDescent="0.25">
      <c r="A61" s="5" t="s">
        <v>118</v>
      </c>
      <c r="B61" s="336" t="s">
        <v>294</v>
      </c>
      <c r="C61" s="336"/>
      <c r="D61" s="336"/>
      <c r="E61" s="47"/>
    </row>
    <row r="67" spans="1:1" ht="23.25" x14ac:dyDescent="0.25">
      <c r="A67" s="99"/>
    </row>
    <row r="68" spans="1:1" x14ac:dyDescent="0.25">
      <c r="A68"/>
    </row>
    <row r="69" spans="1:1" x14ac:dyDescent="0.25">
      <c r="A69"/>
    </row>
  </sheetData>
  <mergeCells count="9">
    <mergeCell ref="B57:D57"/>
    <mergeCell ref="B59:D59"/>
    <mergeCell ref="B61:D61"/>
    <mergeCell ref="A5:E5"/>
    <mergeCell ref="A6:E6"/>
    <mergeCell ref="A39:E39"/>
    <mergeCell ref="A40:E40"/>
    <mergeCell ref="B53:D53"/>
    <mergeCell ref="B55:D55"/>
  </mergeCells>
  <phoneticPr fontId="9" type="noConversion"/>
  <pageMargins left="0.7" right="0.7" top="0.75" bottom="0.75" header="0.3" footer="0.3"/>
  <pageSetup scale="8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0"/>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5" x14ac:dyDescent="0.25"/>
  <cols>
    <col min="1" max="1" width="8.85546875" style="61"/>
    <col min="2" max="2" width="81.42578125" style="60" customWidth="1"/>
    <col min="3" max="3" width="12.5703125" style="61" bestFit="1" customWidth="1"/>
    <col min="4" max="4" width="12.5703125" style="61" customWidth="1"/>
    <col min="5" max="16384" width="8.85546875" style="61"/>
  </cols>
  <sheetData>
    <row r="1" spans="1:4" ht="18.75" x14ac:dyDescent="0.25">
      <c r="A1" s="111" t="s">
        <v>123</v>
      </c>
      <c r="C1" s="153"/>
      <c r="D1" s="153"/>
    </row>
    <row r="2" spans="1:4" x14ac:dyDescent="0.25">
      <c r="C2" s="143"/>
      <c r="D2" s="143"/>
    </row>
    <row r="3" spans="1:4" x14ac:dyDescent="0.25">
      <c r="A3" s="62" t="s">
        <v>54</v>
      </c>
    </row>
    <row r="5" spans="1:4" x14ac:dyDescent="0.25">
      <c r="A5" s="61" t="s">
        <v>45</v>
      </c>
      <c r="B5" s="60" t="s">
        <v>46</v>
      </c>
      <c r="C5" s="64">
        <f>'Schedule A Worksheet'!$C$35</f>
        <v>0</v>
      </c>
      <c r="D5" s="148"/>
    </row>
    <row r="7" spans="1:4" x14ac:dyDescent="0.25">
      <c r="A7" s="61" t="s">
        <v>47</v>
      </c>
      <c r="B7" s="60" t="s">
        <v>48</v>
      </c>
      <c r="C7" s="113">
        <f>'Schedule A Worksheet'!$D$35</f>
        <v>0</v>
      </c>
      <c r="D7" s="147"/>
    </row>
    <row r="9" spans="1:4" x14ac:dyDescent="0.25">
      <c r="A9" s="61" t="s">
        <v>49</v>
      </c>
      <c r="B9" s="60" t="s">
        <v>71</v>
      </c>
      <c r="C9" s="29">
        <f>'Schedule A Worksheet'!$E$35</f>
        <v>0</v>
      </c>
      <c r="D9" s="47"/>
    </row>
    <row r="10" spans="1:4" ht="60" x14ac:dyDescent="0.25">
      <c r="B10" s="60" t="s">
        <v>103</v>
      </c>
    </row>
    <row r="12" spans="1:4" x14ac:dyDescent="0.25">
      <c r="A12" s="62" t="s">
        <v>55</v>
      </c>
    </row>
    <row r="14" spans="1:4" x14ac:dyDescent="0.25">
      <c r="A14" s="61" t="s">
        <v>50</v>
      </c>
      <c r="B14" s="60" t="s">
        <v>51</v>
      </c>
      <c r="C14" s="64">
        <f>'Schedule A Worksheet'!$C$48</f>
        <v>0</v>
      </c>
      <c r="D14" s="148"/>
    </row>
    <row r="16" spans="1:4" x14ac:dyDescent="0.25">
      <c r="A16" s="61" t="s">
        <v>52</v>
      </c>
      <c r="B16" s="60" t="s">
        <v>53</v>
      </c>
      <c r="C16" s="113">
        <f>'Schedule A Worksheet'!$D$48</f>
        <v>0</v>
      </c>
      <c r="D16" s="147"/>
    </row>
    <row r="18" spans="1:4" x14ac:dyDescent="0.25">
      <c r="A18" s="62" t="s">
        <v>56</v>
      </c>
    </row>
    <row r="20" spans="1:4" ht="30" x14ac:dyDescent="0.25">
      <c r="A20" s="61" t="s">
        <v>57</v>
      </c>
      <c r="B20" s="60" t="s">
        <v>198</v>
      </c>
      <c r="C20" s="64">
        <f>'Expense Data'!$B$12</f>
        <v>0</v>
      </c>
      <c r="D20" s="148"/>
    </row>
    <row r="22" spans="1:4" ht="30" x14ac:dyDescent="0.25">
      <c r="A22" s="61" t="s">
        <v>58</v>
      </c>
      <c r="B22" s="60" t="s">
        <v>104</v>
      </c>
      <c r="C22" s="64">
        <f>'Expense Data'!$B$19</f>
        <v>0</v>
      </c>
      <c r="D22" s="148"/>
    </row>
    <row r="24" spans="1:4" ht="30" x14ac:dyDescent="0.25">
      <c r="A24" s="61" t="s">
        <v>59</v>
      </c>
      <c r="B24" s="60" t="s">
        <v>105</v>
      </c>
      <c r="C24" s="64">
        <f>'Expense Data'!$B$29</f>
        <v>0</v>
      </c>
      <c r="D24" s="148"/>
    </row>
    <row r="26" spans="1:4" x14ac:dyDescent="0.25">
      <c r="A26" s="62" t="s">
        <v>60</v>
      </c>
    </row>
    <row r="28" spans="1:4" x14ac:dyDescent="0.25">
      <c r="A28" s="61" t="s">
        <v>61</v>
      </c>
      <c r="B28" s="60" t="s">
        <v>106</v>
      </c>
      <c r="C28" s="64">
        <f>'Schedule A Calcs'!$H$65</f>
        <v>0</v>
      </c>
      <c r="D28" s="148"/>
    </row>
    <row r="29" spans="1:4" ht="45" x14ac:dyDescent="0.25">
      <c r="B29" s="60" t="s">
        <v>107</v>
      </c>
    </row>
    <row r="31" spans="1:4" x14ac:dyDescent="0.25">
      <c r="A31" s="62" t="s">
        <v>62</v>
      </c>
    </row>
    <row r="33" spans="1:4" x14ac:dyDescent="0.25">
      <c r="A33" s="61" t="s">
        <v>63</v>
      </c>
      <c r="B33" s="60" t="s">
        <v>64</v>
      </c>
      <c r="C33" s="64">
        <f>C5+C14+C20+C22+C24+C28</f>
        <v>0</v>
      </c>
      <c r="D33" s="148"/>
    </row>
    <row r="36" spans="1:4" x14ac:dyDescent="0.25">
      <c r="A36" s="62" t="s">
        <v>65</v>
      </c>
    </row>
    <row r="37" spans="1:4" x14ac:dyDescent="0.25">
      <c r="A37" s="63"/>
      <c r="B37" s="63"/>
    </row>
    <row r="38" spans="1:4" ht="30" x14ac:dyDescent="0.25">
      <c r="A38" s="63"/>
      <c r="B38" s="63" t="s">
        <v>111</v>
      </c>
    </row>
    <row r="39" spans="1:4" x14ac:dyDescent="0.25">
      <c r="A39" s="63"/>
      <c r="B39" s="63"/>
    </row>
    <row r="40" spans="1:4" ht="45" x14ac:dyDescent="0.25">
      <c r="A40" s="63"/>
      <c r="B40" s="63" t="s">
        <v>108</v>
      </c>
      <c r="C40" s="262"/>
      <c r="D40" s="34"/>
    </row>
    <row r="41" spans="1:4" x14ac:dyDescent="0.25">
      <c r="A41" s="63"/>
      <c r="B41" s="63"/>
    </row>
    <row r="42" spans="1:4" ht="120" x14ac:dyDescent="0.25">
      <c r="A42" s="63"/>
      <c r="B42" s="63" t="s">
        <v>109</v>
      </c>
      <c r="C42" s="262"/>
      <c r="D42" s="34"/>
    </row>
    <row r="43" spans="1:4" x14ac:dyDescent="0.25">
      <c r="A43" s="63"/>
      <c r="B43" s="63"/>
    </row>
    <row r="44" spans="1:4" ht="30" x14ac:dyDescent="0.25">
      <c r="A44" s="63"/>
      <c r="B44" s="261" t="s">
        <v>110</v>
      </c>
      <c r="C44" s="161"/>
      <c r="D44" s="145"/>
    </row>
    <row r="45" spans="1:4" x14ac:dyDescent="0.25">
      <c r="A45" s="63"/>
      <c r="B45" s="63"/>
    </row>
    <row r="46" spans="1:4" x14ac:dyDescent="0.25">
      <c r="A46" s="61" t="s">
        <v>66</v>
      </c>
      <c r="B46" s="60" t="s">
        <v>67</v>
      </c>
      <c r="C46" s="113"/>
      <c r="D46" s="154"/>
    </row>
    <row r="47" spans="1:4" x14ac:dyDescent="0.25">
      <c r="C47" s="121"/>
      <c r="D47" s="121"/>
    </row>
    <row r="48" spans="1:4" x14ac:dyDescent="0.25">
      <c r="A48" s="61" t="s">
        <v>68</v>
      </c>
      <c r="B48" s="60" t="s">
        <v>69</v>
      </c>
      <c r="C48" s="113"/>
      <c r="D48" s="154"/>
    </row>
    <row r="49" spans="1:4" x14ac:dyDescent="0.25">
      <c r="C49" s="121"/>
      <c r="D49" s="121"/>
    </row>
    <row r="50" spans="1:4" ht="30" x14ac:dyDescent="0.25">
      <c r="A50" s="61" t="s">
        <v>70</v>
      </c>
      <c r="B50" s="60" t="s">
        <v>124</v>
      </c>
      <c r="C50" s="344">
        <v>1</v>
      </c>
      <c r="D50" s="15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3"/>
  <sheetViews>
    <sheetView workbookViewId="0">
      <pane xSplit="2" ySplit="4" topLeftCell="C5" activePane="bottomRight" state="frozen"/>
      <selection pane="topRight" activeCell="C1" sqref="C1"/>
      <selection pane="bottomLeft" activeCell="A5" sqref="A5"/>
      <selection pane="bottomRight"/>
    </sheetView>
  </sheetViews>
  <sheetFormatPr defaultColWidth="8.85546875" defaultRowHeight="15" x14ac:dyDescent="0.25"/>
  <cols>
    <col min="1" max="1" width="8.85546875" style="61"/>
    <col min="2" max="2" width="71.5703125" style="60" customWidth="1"/>
    <col min="3" max="3" width="17.28515625" style="61" customWidth="1"/>
    <col min="4" max="4" width="12.5703125" style="34" customWidth="1"/>
    <col min="5" max="16384" width="8.85546875" style="61"/>
  </cols>
  <sheetData>
    <row r="1" spans="1:4" ht="18.75" x14ac:dyDescent="0.25">
      <c r="A1" s="111" t="s">
        <v>93</v>
      </c>
    </row>
    <row r="2" spans="1:4" x14ac:dyDescent="0.25">
      <c r="C2" s="206"/>
    </row>
    <row r="3" spans="1:4" x14ac:dyDescent="0.25">
      <c r="A3" s="62" t="s">
        <v>74</v>
      </c>
      <c r="C3" s="159"/>
      <c r="D3" s="138"/>
    </row>
    <row r="4" spans="1:4" x14ac:dyDescent="0.25">
      <c r="C4" s="205"/>
      <c r="D4" s="152"/>
    </row>
    <row r="5" spans="1:4" x14ac:dyDescent="0.25">
      <c r="A5" s="62" t="s">
        <v>92</v>
      </c>
      <c r="B5" s="105"/>
    </row>
    <row r="6" spans="1:4" x14ac:dyDescent="0.25">
      <c r="B6" s="105"/>
    </row>
    <row r="7" spans="1:4" x14ac:dyDescent="0.25">
      <c r="A7" s="61" t="s">
        <v>45</v>
      </c>
      <c r="B7" s="60" t="s">
        <v>87</v>
      </c>
      <c r="C7" s="64">
        <f>'PPP Schedule A'!$C$33</f>
        <v>0</v>
      </c>
      <c r="D7" s="148"/>
    </row>
    <row r="9" spans="1:4" x14ac:dyDescent="0.25">
      <c r="A9" s="61" t="s">
        <v>47</v>
      </c>
      <c r="B9" s="60" t="s">
        <v>88</v>
      </c>
      <c r="C9" s="64">
        <f>'Expense Data'!$B$35</f>
        <v>0</v>
      </c>
      <c r="D9" s="148"/>
    </row>
    <row r="11" spans="1:4" x14ac:dyDescent="0.25">
      <c r="A11" s="61" t="s">
        <v>49</v>
      </c>
      <c r="B11" s="60" t="s">
        <v>89</v>
      </c>
      <c r="C11" s="64">
        <f>'Expense Data'!$B$44</f>
        <v>0</v>
      </c>
      <c r="D11" s="148"/>
    </row>
    <row r="13" spans="1:4" x14ac:dyDescent="0.25">
      <c r="A13" s="61" t="s">
        <v>50</v>
      </c>
      <c r="B13" s="60" t="s">
        <v>90</v>
      </c>
      <c r="C13" s="29">
        <f>'Expense Data'!$B$57</f>
        <v>0</v>
      </c>
      <c r="D13" s="149"/>
    </row>
    <row r="15" spans="1:4" x14ac:dyDescent="0.25">
      <c r="A15" s="62" t="s">
        <v>91</v>
      </c>
    </row>
    <row r="16" spans="1:4" x14ac:dyDescent="0.25">
      <c r="B16" s="105"/>
    </row>
    <row r="17" spans="1:4" ht="30" x14ac:dyDescent="0.25">
      <c r="A17" s="61" t="s">
        <v>52</v>
      </c>
      <c r="B17" s="60" t="s">
        <v>94</v>
      </c>
      <c r="C17" s="29">
        <f>'PPP Schedule A'!$C$9</f>
        <v>0</v>
      </c>
      <c r="D17" s="149"/>
    </row>
    <row r="19" spans="1:4" ht="14.45" customHeight="1" x14ac:dyDescent="0.25">
      <c r="A19" s="61" t="s">
        <v>57</v>
      </c>
      <c r="B19" s="60" t="s">
        <v>95</v>
      </c>
      <c r="C19" s="64">
        <f>C7+C9+C11+C13-C17</f>
        <v>0</v>
      </c>
      <c r="D19" s="148"/>
    </row>
    <row r="21" spans="1:4" ht="14.45" customHeight="1" x14ac:dyDescent="0.25">
      <c r="A21" s="61" t="s">
        <v>58</v>
      </c>
      <c r="B21" s="60" t="s">
        <v>96</v>
      </c>
      <c r="C21" s="122">
        <f>'PPP Schedule A'!$C$50</f>
        <v>1</v>
      </c>
      <c r="D21" s="150"/>
    </row>
    <row r="23" spans="1:4" x14ac:dyDescent="0.25">
      <c r="A23" s="62" t="s">
        <v>97</v>
      </c>
      <c r="B23" s="105"/>
    </row>
    <row r="24" spans="1:4" x14ac:dyDescent="0.25">
      <c r="B24" s="105"/>
    </row>
    <row r="25" spans="1:4" x14ac:dyDescent="0.25">
      <c r="A25" s="61" t="s">
        <v>59</v>
      </c>
      <c r="B25" s="60" t="s">
        <v>98</v>
      </c>
      <c r="C25" s="126">
        <f>C19*C21</f>
        <v>0</v>
      </c>
      <c r="D25" s="151"/>
    </row>
    <row r="27" spans="1:4" x14ac:dyDescent="0.25">
      <c r="A27" s="61" t="s">
        <v>61</v>
      </c>
      <c r="B27" s="60" t="s">
        <v>99</v>
      </c>
      <c r="C27" s="82">
        <v>0</v>
      </c>
      <c r="D27" s="139"/>
    </row>
    <row r="29" spans="1:4" x14ac:dyDescent="0.25">
      <c r="A29" s="61" t="s">
        <v>63</v>
      </c>
      <c r="B29" s="60" t="s">
        <v>100</v>
      </c>
      <c r="C29" s="64">
        <f>C7/0.6</f>
        <v>0</v>
      </c>
      <c r="D29" s="148"/>
    </row>
    <row r="31" spans="1:4" x14ac:dyDescent="0.25">
      <c r="A31" s="62" t="s">
        <v>101</v>
      </c>
      <c r="B31" s="105"/>
    </row>
    <row r="32" spans="1:4" x14ac:dyDescent="0.25">
      <c r="B32" s="105"/>
    </row>
    <row r="33" spans="1:4" x14ac:dyDescent="0.25">
      <c r="A33" s="61" t="s">
        <v>66</v>
      </c>
      <c r="B33" s="60" t="s">
        <v>102</v>
      </c>
      <c r="C33" s="207"/>
      <c r="D33" s="149"/>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Payroll Data</vt:lpstr>
      <vt:lpstr>Health Ins. Data</vt:lpstr>
      <vt:lpstr>Expense Data</vt:lpstr>
      <vt:lpstr>Schedule A Calcs</vt:lpstr>
      <vt:lpstr>Schedule A Worksheet</vt:lpstr>
      <vt:lpstr>PPP Schedule A</vt:lpstr>
      <vt:lpstr>Forgiveness Amount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Christina10</dc:creator>
  <cp:lastModifiedBy>Conf</cp:lastModifiedBy>
  <cp:lastPrinted>2020-08-27T15:21:02Z</cp:lastPrinted>
  <dcterms:created xsi:type="dcterms:W3CDTF">2020-05-04T19:39:10Z</dcterms:created>
  <dcterms:modified xsi:type="dcterms:W3CDTF">2020-08-27T21:24:10Z</dcterms:modified>
</cp:coreProperties>
</file>